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1кв." sheetId="3" r:id="rId1"/>
  </sheets>
  <calcPr calcId="145621"/>
</workbook>
</file>

<file path=xl/calcChain.xml><?xml version="1.0" encoding="utf-8"?>
<calcChain xmlns="http://schemas.openxmlformats.org/spreadsheetml/2006/main">
  <c r="G66" i="3" l="1"/>
  <c r="G67" i="3"/>
  <c r="G68" i="3"/>
  <c r="G69" i="3"/>
  <c r="G70" i="3"/>
  <c r="G71" i="3"/>
  <c r="F66" i="3"/>
  <c r="F67" i="3"/>
  <c r="F68" i="3"/>
  <c r="F69" i="3"/>
  <c r="F70" i="3"/>
  <c r="F71" i="3"/>
  <c r="G90" i="3" l="1"/>
  <c r="G91" i="3"/>
  <c r="G84" i="3"/>
  <c r="G85" i="3"/>
  <c r="G86" i="3"/>
  <c r="D63" i="3"/>
  <c r="E63" i="3"/>
  <c r="C63" i="3"/>
  <c r="G72" i="3"/>
  <c r="F72" i="3"/>
  <c r="C51" i="3"/>
  <c r="G54" i="3"/>
  <c r="G55" i="3"/>
  <c r="G56" i="3"/>
  <c r="G57" i="3"/>
  <c r="G58" i="3"/>
  <c r="F54" i="3"/>
  <c r="F55" i="3"/>
  <c r="F56" i="3"/>
  <c r="F57" i="3"/>
  <c r="F58" i="3"/>
  <c r="D57" i="3"/>
  <c r="E57" i="3"/>
  <c r="C57" i="3"/>
  <c r="C13" i="3"/>
  <c r="G42" i="3"/>
  <c r="E29" i="3"/>
  <c r="E92" i="3" l="1"/>
  <c r="E90" i="3"/>
  <c r="E87" i="3"/>
  <c r="E84" i="3"/>
  <c r="E82" i="3"/>
  <c r="E80" i="3"/>
  <c r="E75" i="3"/>
  <c r="E69" i="3" l="1"/>
  <c r="E68" i="3" s="1"/>
  <c r="E66" i="3"/>
  <c r="E64" i="3"/>
  <c r="E61" i="3"/>
  <c r="E60" i="3"/>
  <c r="E59" i="3" s="1"/>
  <c r="E52" i="3"/>
  <c r="E51" i="3" s="1"/>
  <c r="E41" i="3"/>
  <c r="C60" i="3"/>
  <c r="E50" i="3" l="1"/>
  <c r="G77" i="3"/>
  <c r="G36" i="3"/>
  <c r="G89" i="3" l="1"/>
  <c r="D69" i="3"/>
  <c r="D68" i="3" s="1"/>
  <c r="C69" i="3"/>
  <c r="C68" i="3"/>
  <c r="E49" i="3" l="1"/>
  <c r="D75" i="3" l="1"/>
  <c r="C75" i="3"/>
  <c r="D61" i="3"/>
  <c r="C61" i="3"/>
  <c r="F61" i="3" s="1"/>
  <c r="G61" i="3" l="1"/>
  <c r="G65" i="3"/>
  <c r="G62" i="3"/>
  <c r="G53" i="3"/>
  <c r="G48" i="3"/>
  <c r="G45" i="3"/>
  <c r="G39" i="3"/>
  <c r="G33" i="3"/>
  <c r="G32" i="3"/>
  <c r="G30" i="3"/>
  <c r="G27" i="3"/>
  <c r="G24" i="3"/>
  <c r="G23" i="3"/>
  <c r="G22" i="3"/>
  <c r="G21" i="3"/>
  <c r="G16" i="3"/>
  <c r="G83" i="3"/>
  <c r="D64" i="3" l="1"/>
  <c r="G64" i="3" s="1"/>
  <c r="C64" i="3"/>
  <c r="F64" i="3" s="1"/>
  <c r="F65" i="3"/>
  <c r="E94" i="3" l="1"/>
  <c r="E106" i="3" s="1"/>
  <c r="E105" i="3" s="1"/>
  <c r="E104" i="3" s="1"/>
  <c r="E103" i="3" s="1"/>
  <c r="G17" i="3"/>
  <c r="F17" i="3"/>
  <c r="D92" i="3" l="1"/>
  <c r="C92" i="3"/>
  <c r="D87" i="3"/>
  <c r="G87" i="3" s="1"/>
  <c r="C87" i="3"/>
  <c r="D84" i="3"/>
  <c r="C84" i="3"/>
  <c r="D66" i="3"/>
  <c r="C66" i="3"/>
  <c r="D60" i="3"/>
  <c r="C59" i="3"/>
  <c r="D52" i="3"/>
  <c r="D51" i="3" s="1"/>
  <c r="C52" i="3"/>
  <c r="D47" i="3"/>
  <c r="E47" i="3"/>
  <c r="D35" i="3"/>
  <c r="E35" i="3"/>
  <c r="C35" i="3"/>
  <c r="C34" i="3" s="1"/>
  <c r="F36" i="3"/>
  <c r="D34" i="3" l="1"/>
  <c r="G35" i="3"/>
  <c r="G63" i="3"/>
  <c r="G60" i="3"/>
  <c r="D59" i="3"/>
  <c r="G59" i="3" s="1"/>
  <c r="E34" i="3"/>
  <c r="G51" i="3"/>
  <c r="G52" i="3"/>
  <c r="G47" i="3"/>
  <c r="C50" i="3"/>
  <c r="C49" i="3" s="1"/>
  <c r="F35" i="3"/>
  <c r="G81" i="3"/>
  <c r="G76" i="3"/>
  <c r="F93" i="3"/>
  <c r="F91" i="3"/>
  <c r="F89" i="3"/>
  <c r="F88" i="3"/>
  <c r="F86" i="3"/>
  <c r="F85" i="3"/>
  <c r="F83" i="3"/>
  <c r="F81" i="3"/>
  <c r="F79" i="3"/>
  <c r="F78" i="3"/>
  <c r="F76" i="3"/>
  <c r="D90" i="3"/>
  <c r="D82" i="3"/>
  <c r="G82" i="3" s="1"/>
  <c r="D80" i="3"/>
  <c r="C90" i="3"/>
  <c r="C82" i="3"/>
  <c r="C80" i="3"/>
  <c r="F40" i="3"/>
  <c r="C44" i="3"/>
  <c r="C43" i="3" s="1"/>
  <c r="D44" i="3"/>
  <c r="E44" i="3"/>
  <c r="E43" i="3" s="1"/>
  <c r="E26" i="3"/>
  <c r="D38" i="3"/>
  <c r="E38" i="3"/>
  <c r="C38" i="3"/>
  <c r="D46" i="3"/>
  <c r="E46" i="3"/>
  <c r="C47" i="3"/>
  <c r="C46" i="3" s="1"/>
  <c r="D41" i="3"/>
  <c r="G41" i="3" s="1"/>
  <c r="C41" i="3"/>
  <c r="D31" i="3"/>
  <c r="E31" i="3"/>
  <c r="D29" i="3"/>
  <c r="C31" i="3"/>
  <c r="C29" i="3"/>
  <c r="D26" i="3"/>
  <c r="D25" i="3" s="1"/>
  <c r="C26" i="3"/>
  <c r="C25" i="3" s="1"/>
  <c r="D20" i="3"/>
  <c r="E20" i="3"/>
  <c r="C20" i="3"/>
  <c r="C19" i="3" s="1"/>
  <c r="D15" i="3"/>
  <c r="E15" i="3"/>
  <c r="D14" i="3"/>
  <c r="E14" i="3"/>
  <c r="C15" i="3"/>
  <c r="C14" i="3"/>
  <c r="F48" i="3"/>
  <c r="F27" i="3"/>
  <c r="F30" i="3"/>
  <c r="F32" i="3"/>
  <c r="F33" i="3"/>
  <c r="F39" i="3"/>
  <c r="F42" i="3"/>
  <c r="F45" i="3"/>
  <c r="F52" i="3"/>
  <c r="F53" i="3"/>
  <c r="F60" i="3"/>
  <c r="F62" i="3"/>
  <c r="F63" i="3"/>
  <c r="F21" i="3"/>
  <c r="F22" i="3"/>
  <c r="F23" i="3"/>
  <c r="F24" i="3"/>
  <c r="F16" i="3"/>
  <c r="G34" i="3" l="1"/>
  <c r="D50" i="3"/>
  <c r="E37" i="3"/>
  <c r="G29" i="3"/>
  <c r="G46" i="3"/>
  <c r="F34" i="3"/>
  <c r="G31" i="3"/>
  <c r="G14" i="3"/>
  <c r="G15" i="3"/>
  <c r="D49" i="3"/>
  <c r="D19" i="3"/>
  <c r="G20" i="3"/>
  <c r="E25" i="3"/>
  <c r="G26" i="3"/>
  <c r="F50" i="3"/>
  <c r="D43" i="3"/>
  <c r="G43" i="3" s="1"/>
  <c r="G44" i="3"/>
  <c r="C94" i="3"/>
  <c r="C106" i="3" s="1"/>
  <c r="D94" i="3"/>
  <c r="D106" i="3" s="1"/>
  <c r="F59" i="3"/>
  <c r="F90" i="3"/>
  <c r="G75" i="3"/>
  <c r="F80" i="3"/>
  <c r="F92" i="3"/>
  <c r="G80" i="3"/>
  <c r="F29" i="3"/>
  <c r="E28" i="3"/>
  <c r="F38" i="3"/>
  <c r="F84" i="3"/>
  <c r="F75" i="3"/>
  <c r="F87" i="3"/>
  <c r="F41" i="3"/>
  <c r="F82" i="3"/>
  <c r="F44" i="3"/>
  <c r="F31" i="3"/>
  <c r="F26" i="3"/>
  <c r="E19" i="3"/>
  <c r="F19" i="3" s="1"/>
  <c r="F14" i="3"/>
  <c r="C37" i="3"/>
  <c r="F51" i="3"/>
  <c r="F46" i="3"/>
  <c r="F47" i="3"/>
  <c r="F43" i="3"/>
  <c r="D37" i="3"/>
  <c r="D28" i="3"/>
  <c r="C28" i="3"/>
  <c r="F20" i="3"/>
  <c r="F15" i="3"/>
  <c r="D13" i="3" l="1"/>
  <c r="G25" i="3"/>
  <c r="E13" i="3"/>
  <c r="D105" i="3"/>
  <c r="G106" i="3"/>
  <c r="C105" i="3"/>
  <c r="F106" i="3"/>
  <c r="F25" i="3"/>
  <c r="G28" i="3"/>
  <c r="G19" i="3"/>
  <c r="G50" i="3"/>
  <c r="F28" i="3"/>
  <c r="D73" i="3"/>
  <c r="D102" i="3" s="1"/>
  <c r="F94" i="3"/>
  <c r="F37" i="3"/>
  <c r="C73" i="3"/>
  <c r="C102" i="3" s="1"/>
  <c r="G94" i="3"/>
  <c r="C104" i="3" l="1"/>
  <c r="F105" i="3"/>
  <c r="D104" i="3"/>
  <c r="G105" i="3"/>
  <c r="D101" i="3"/>
  <c r="C101" i="3"/>
  <c r="G49" i="3"/>
  <c r="F49" i="3"/>
  <c r="E73" i="3"/>
  <c r="G13" i="3"/>
  <c r="F13" i="3"/>
  <c r="D103" i="3" l="1"/>
  <c r="G103" i="3" s="1"/>
  <c r="G104" i="3"/>
  <c r="C103" i="3"/>
  <c r="F103" i="3" s="1"/>
  <c r="F104" i="3"/>
  <c r="G73" i="3"/>
  <c r="E102" i="3"/>
  <c r="D100" i="3"/>
  <c r="C100" i="3"/>
  <c r="F73" i="3"/>
  <c r="E101" i="3" l="1"/>
  <c r="F102" i="3"/>
  <c r="G102" i="3"/>
  <c r="D99" i="3"/>
  <c r="C99" i="3"/>
  <c r="E100" i="3" l="1"/>
  <c r="F101" i="3"/>
  <c r="G101" i="3"/>
  <c r="D98" i="3"/>
  <c r="D97" i="3" s="1"/>
  <c r="D96" i="3" s="1"/>
  <c r="D95" i="3" s="1"/>
  <c r="C98" i="3"/>
  <c r="C97" i="3" s="1"/>
  <c r="C96" i="3" s="1"/>
  <c r="C95" i="3" s="1"/>
  <c r="E99" i="3" l="1"/>
  <c r="G100" i="3"/>
  <c r="F100" i="3"/>
  <c r="E98" i="3" l="1"/>
  <c r="E97" i="3" s="1"/>
  <c r="E96" i="3" s="1"/>
  <c r="E95" i="3" s="1"/>
  <c r="F99" i="3"/>
  <c r="G99" i="3"/>
</calcChain>
</file>

<file path=xl/sharedStrings.xml><?xml version="1.0" encoding="utf-8"?>
<sst xmlns="http://schemas.openxmlformats.org/spreadsheetml/2006/main" count="206" uniqueCount="189">
  <si>
    <t>Наименование показателя</t>
  </si>
  <si>
    <t>КБК</t>
  </si>
  <si>
    <t>Исполнено</t>
  </si>
  <si>
    <t>% исполнения к году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</si>
  <si>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</si>
  <si>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</si>
  <si>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</si>
  <si>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</si>
  <si>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</si>
  <si>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</si>
  <si>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000 1 01 02010 01 0000 110</t>
  </si>
  <si>
    <t>000 1 01 02020 01 0000 110</t>
  </si>
  <si>
    <t>000 1 01 02030 01 0000 110</t>
  </si>
  <si>
    <t>НАЛОГИ НА ТОВАРЫ (РАБОТЫ, УСЛУГИ), РЕАЛИЗУЕМЫЕ НА ТЕРРИТОРИИ РОССИЙСКОЙ ФЕДЕРАЦИИ</t>
  </si>
  <si>
    <t>000 1 03 00000 00 0000 000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</si>
  <si>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</si>
  <si>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</si>
  <si>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-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</si>
  <si>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</si>
  <si>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</si>
  <si>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</si>
  <si>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</si>
  <si>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</si>
  <si>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</si>
  <si>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</si>
  <si>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</si>
  <si>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</si>
  <si>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000 1 06 06000 00 0000 110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</si>
  <si>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</si>
  <si>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</si>
  <si>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</si>
  <si>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</si>
  <si>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000 1 11 05013 13 0000 120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</si>
  <si>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</si>
  <si>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</si>
  <si>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000 1 13 00000 00 0000 000</t>
  </si>
  <si>
    <t>Доходы от компенсации затрат государства</t>
  </si>
  <si>
    <t>000 1 13 02000 00 0000 130</t>
  </si>
  <si>
    <t>ШТРАФЫ, САНКЦИИ, ВОЗМЕЩЕНИЕ УЩЕРБА</t>
  </si>
  <si>
    <t>000 1 16 00000 00 0000 000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</si>
  <si>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</si>
  <si>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</si>
  <si>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</si>
  <si>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</si>
  <si>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</si>
  <si>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</si>
  <si>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</si>
  <si>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000 2 02 20000 00 0000 151</t>
  </si>
  <si>
    <t>Прочие субсидии</t>
  </si>
  <si>
    <t>000 2 02 29999 00 0000 151</t>
  </si>
  <si>
    <t>000 2 02 29999 13 0000 151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</si>
  <si>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</si>
  <si>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</si>
  <si>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бюджета-ВСЕГО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</si>
  <si>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</si>
  <si>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</si>
  <si>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</si>
  <si>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</si>
  <si>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</si>
  <si>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</si>
  <si>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</si>
  <si>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</si>
  <si>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</si>
  <si>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</si>
  <si>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</si>
  <si>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</si>
  <si>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</si>
  <si>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</si>
  <si>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</si>
  <si>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</si>
  <si>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</si>
  <si>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</si>
  <si>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Расходы бюджета-ИТОГО</t>
  </si>
  <si>
    <t>Результат исполнения бюджета (дефицит "-", профицит "+")</t>
  </si>
  <si>
    <t>Источники финансирования дефицита бюджета - всего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</si>
  <si>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</si>
  <si>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</si>
  <si>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</si>
  <si>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</si>
  <si>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</si>
  <si>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</si>
  <si>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</si>
  <si>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</si>
  <si>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</si>
  <si>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</si>
  <si>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901 01 05 02 01 13 0000 510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</si>
  <si>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</si>
  <si>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</si>
  <si>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</si>
  <si>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</si>
  <si>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</si>
  <si>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</si>
  <si>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901 01 05 02 01 13 0000 610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</si>
  <si>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</si>
  <si>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</si>
  <si>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</si>
  <si>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</si>
  <si>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01 04</t>
  </si>
  <si>
    <t>01 13</t>
  </si>
  <si>
    <t>02 03</t>
  </si>
  <si>
    <t>03 00</t>
  </si>
  <si>
    <t>04 00</t>
  </si>
  <si>
    <t xml:space="preserve"> 04 09</t>
  </si>
  <si>
    <t>04 12</t>
  </si>
  <si>
    <t>05 00</t>
  </si>
  <si>
    <t>05 02</t>
  </si>
  <si>
    <t>05 03</t>
  </si>
  <si>
    <t>08 00</t>
  </si>
  <si>
    <t>08 01</t>
  </si>
  <si>
    <t>10 00</t>
  </si>
  <si>
    <t>10 01</t>
  </si>
  <si>
    <t>01 00</t>
  </si>
  <si>
    <t>01 11</t>
  </si>
  <si>
    <t>02 00</t>
  </si>
  <si>
    <t>Утвержден</t>
  </si>
  <si>
    <t>Никольского района Пензенской области</t>
  </si>
  <si>
    <t>(в рублях)</t>
  </si>
  <si>
    <t>ГОСУДАРСТВЕННАЯ ПОШЛИНА</t>
  </si>
  <si>
    <t>000 1 06 00000 00 0000 000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</si>
  <si>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</si>
  <si>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</si>
  <si>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фондов)</t>
  </si>
  <si>
    <t>000 1 16 20000 00 0000 140</t>
  </si>
  <si>
    <t>03 10</t>
  </si>
  <si>
    <t>Обеспечение пожарной безопасности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</si>
  <si>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</si>
  <si>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</si>
  <si>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</si>
  <si>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</si>
  <si>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</si>
  <si>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</si>
  <si>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</si>
  <si>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</si>
  <si>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</si>
  <si>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</si>
  <si>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</si>
  <si>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</si>
  <si>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000 1 11 05025 10 0000 120</t>
  </si>
  <si>
    <t>000 1 11 09045 10 0000 120</t>
  </si>
  <si>
    <t>000 1 13 02065 10 0000 130</t>
  </si>
  <si>
    <t>000 1 06 01030 10 0000 110</t>
  </si>
  <si>
    <t>000 1 06 06033 10 0000 110</t>
  </si>
  <si>
    <t>000 1 06 06043 10 0000 110</t>
  </si>
  <si>
    <t>000 1 16 23052 10 0000 140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</si>
  <si>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</si>
  <si>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</si>
  <si>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</si>
  <si>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000 1 03 02231 01 0000 110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</si>
  <si>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</si>
  <si>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000 1 03 02241 01 0000 110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</si>
  <si>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</si>
  <si>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000 1 03 02251 01 0000 110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</si>
  <si>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</si>
  <si>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000 1 03 02261 01 0000 110</t>
  </si>
  <si>
    <t>000 1 08 00000 00 0000 000</t>
  </si>
  <si>
    <t>000 1 08 04000 01 0000 110</t>
  </si>
  <si>
    <t>000 1 08 04020 01 0000 110</t>
  </si>
  <si>
    <t>ДОХОДЫ ОТ ОКАЗАНИЯ ПЛАТНЫХ УСЛУГ И КОМПЕНСАЦИИ ЗАТРАТ ГОСУДАРСТВА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</si>
  <si>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</si>
  <si>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</si>
  <si>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</si>
  <si>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</si>
  <si>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</si>
  <si>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</si>
  <si>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</si>
  <si>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000 2 02 40014 00 0000 150</t>
  </si>
  <si>
    <t>000 2 02 40014 10 0000 150</t>
  </si>
  <si>
    <t>000 2 02 49999 00 0000 150</t>
  </si>
  <si>
    <t>000 2 02 49999 10 0000 150</t>
  </si>
  <si>
    <t>000 2 02 35118 10 9603 150</t>
  </si>
  <si>
    <t>Прочие межбюджетные трансферты, передаваемые бюджетам сельских поселений</t>
  </si>
  <si>
    <t>Иные межбюджетные трансферты</t>
  </si>
  <si>
    <t>01 07</t>
  </si>
  <si>
    <t>Обеспечение проведения выборов и референдумов</t>
  </si>
  <si>
    <t>постановлением администрации Базарно-Кеньшенского сельсовета</t>
  </si>
  <si>
    <t>Прочие безвозмездные поступления в бюджеты сельских поселений</t>
  </si>
  <si>
    <t>000 2 07 00000 00 0000 000</t>
  </si>
  <si>
    <t>000 2 07 05000 00 0000 150</t>
  </si>
  <si>
    <t>000 2 07 05030 10 0000 150</t>
  </si>
  <si>
    <t>Отчет об исполнении бюджета Базарно-Кеньшенского сельсовета Никольского района Пензенской области за 1 квартал 2021 года</t>
  </si>
  <si>
    <t>Уточненный план на 2021 год</t>
  </si>
  <si>
    <t>Уточненный кассовый план на январь - март 2021 года</t>
  </si>
  <si>
    <t>% исполнения к уточненному кассовому плану на январь - март 2021 года</t>
  </si>
  <si>
    <t>Дотации бюджетам сельских поселений на выравнивание уровня бюджетной обеспеченности из муниципального района</t>
  </si>
  <si>
    <t>Дотации бюджетам сельских поселений на выравнивание уровня бюджетной обеспеченности из бюджета субъекта РФ</t>
  </si>
  <si>
    <t>000 2 02 16001 00 0000 150</t>
  </si>
  <si>
    <t>000 2 02 16001 10 0000 150</t>
  </si>
  <si>
    <t xml:space="preserve">Прочие межбюджетные трансферты, передаваемые бюджетам </t>
  </si>
  <si>
    <t>от 23.04.2021 г. N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</si>
</sst>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" xfId="1" applyFont="1" applyBorder="1" applyAlignment="1">
      <alignment horizontal="justify" vertical="center"/>
    </xf>
    <xf numFmtId="3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2" fillId="3" borderId="5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6CB19E8A491530F8348675951632DEC500B42080670D61DB6A805F2945D59E2A7E91549204A0A53CI1mBM" TargetMode="External"/><Relationship Id="rId1" Type="http://schemas.openxmlformats.org/officeDocument/2006/relationships/hyperlink" Target="consultantplus://offline/ref=8E135DB9F08893833504F4FD546FED165FA36D04CA3F970059FF1B71E925F686A98E622EC05FvCl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workbookViewId="0">
      <selection activeCell="D4" sqref="D4"/>
    </sheetView>
  </sheetViews>
  <sheetFormatPr defaultRowHeight="12.75" x14ac:dyDescent="0.2"/>
  <cols>
    <col min="1" max="1" width="24.28515625" style="1" customWidth="1"/>
    <col min="2" max="2" width="23.42578125" style="1" customWidth="1"/>
    <col min="3" max="4" width="9.140625" style="11"/>
    <col min="5" max="5" width="10.28515625" style="11" customWidth="1"/>
    <col min="6" max="7" width="10" style="9" customWidth="1"/>
  </cols>
  <sheetData>
    <row r="1" spans="1:8" x14ac:dyDescent="0.2">
      <c r="C1" s="20"/>
      <c r="D1" s="20"/>
      <c r="E1" s="1"/>
      <c r="F1" s="11"/>
      <c r="G1" s="19" t="s">
        <v>114</v>
      </c>
    </row>
    <row r="2" spans="1:8" x14ac:dyDescent="0.2">
      <c r="C2" s="20"/>
      <c r="D2" s="20"/>
      <c r="E2" s="1"/>
      <c r="F2" s="11"/>
      <c r="G2" s="19" t="s">
        <v>174</v>
      </c>
    </row>
    <row r="3" spans="1:8" x14ac:dyDescent="0.2">
      <c r="C3" s="20"/>
      <c r="D3" s="20"/>
      <c r="E3" s="1"/>
      <c r="F3" s="11"/>
      <c r="G3" s="19" t="s">
        <v>115</v>
      </c>
    </row>
    <row r="4" spans="1:8" x14ac:dyDescent="0.2">
      <c r="C4" s="20"/>
      <c r="D4" s="20"/>
      <c r="E4" s="1"/>
      <c r="F4" s="11"/>
      <c r="G4" s="19" t="s">
        <v>188</v>
      </c>
    </row>
    <row r="5" spans="1:8" x14ac:dyDescent="0.2">
      <c r="C5"/>
      <c r="D5"/>
      <c r="E5"/>
      <c r="F5"/>
      <c r="G5"/>
    </row>
    <row r="6" spans="1:8" ht="18.75" customHeight="1" x14ac:dyDescent="0.2">
      <c r="A6" s="41" t="s">
        <v>179</v>
      </c>
      <c r="B6" s="41"/>
      <c r="C6" s="41"/>
      <c r="D6" s="41"/>
      <c r="E6" s="41"/>
      <c r="F6" s="41"/>
      <c r="G6" s="41"/>
    </row>
    <row r="7" spans="1:8" ht="19.5" customHeight="1" x14ac:dyDescent="0.2">
      <c r="A7" s="41"/>
      <c r="B7" s="41"/>
      <c r="C7" s="41"/>
      <c r="D7" s="41"/>
      <c r="E7" s="41"/>
      <c r="F7" s="41"/>
      <c r="G7" s="41"/>
    </row>
    <row r="8" spans="1:8" x14ac:dyDescent="0.2">
      <c r="G8" s="9" t="s">
        <v>116</v>
      </c>
    </row>
    <row r="9" spans="1:8" x14ac:dyDescent="0.2">
      <c r="A9" s="42" t="s">
        <v>0</v>
      </c>
      <c r="B9" s="43" t="s">
        <v>1</v>
      </c>
      <c r="C9" s="44" t="s">
        <v>180</v>
      </c>
      <c r="D9" s="44" t="s">
        <v>181</v>
      </c>
      <c r="E9" s="44" t="s">
        <v>2</v>
      </c>
      <c r="F9" s="45" t="s">
        <v>3</v>
      </c>
      <c r="G9" s="37" t="s">
        <v>182</v>
      </c>
      <c r="H9" s="2"/>
    </row>
    <row r="10" spans="1:8" x14ac:dyDescent="0.2">
      <c r="A10" s="42"/>
      <c r="B10" s="43"/>
      <c r="C10" s="44"/>
      <c r="D10" s="44"/>
      <c r="E10" s="44"/>
      <c r="F10" s="45"/>
      <c r="G10" s="38"/>
      <c r="H10" s="2"/>
    </row>
    <row r="11" spans="1:8" ht="114.75" customHeight="1" x14ac:dyDescent="0.2">
      <c r="A11" s="42"/>
      <c r="B11" s="43"/>
      <c r="C11" s="44"/>
      <c r="D11" s="44"/>
      <c r="E11" s="44"/>
      <c r="F11" s="45"/>
      <c r="G11" s="39"/>
      <c r="H11" s="2"/>
    </row>
    <row r="12" spans="1:8" x14ac:dyDescent="0.2">
      <c r="A12" s="5">
        <v>1</v>
      </c>
      <c r="B12" s="3">
        <v>2</v>
      </c>
      <c r="C12" s="12">
        <v>3</v>
      </c>
      <c r="D12" s="12">
        <v>4</v>
      </c>
      <c r="E12" s="12">
        <v>5</v>
      </c>
      <c r="F12" s="18">
        <v>6</v>
      </c>
      <c r="G12" s="18">
        <v>7</v>
      </c>
      <c r="H12" s="2"/>
    </row>
    <row r="13" spans="1:8" ht="25.5" x14ac:dyDescent="0.2">
      <c r="A13" s="23" t="s">
        <v>4</v>
      </c>
      <c r="B13" s="5" t="s">
        <v>5</v>
      </c>
      <c r="C13" s="13">
        <f>C14+C19+C25+C28+C34+C37+C43+C46</f>
        <v>818503</v>
      </c>
      <c r="D13" s="13">
        <f>D14+D19+D25+D28+D34+D37+D43+D46</f>
        <v>105565</v>
      </c>
      <c r="E13" s="13">
        <f>E14+E19+E25+E28+E34+E37+E43+E46</f>
        <v>116659</v>
      </c>
      <c r="F13" s="10">
        <f>E13/C13*100</f>
        <v>14.252727234964318</v>
      </c>
      <c r="G13" s="10">
        <f>E13/D13*100</f>
        <v>110.5091649694501</v>
      </c>
      <c r="H13" s="2"/>
    </row>
    <row r="14" spans="1:8" ht="25.5" x14ac:dyDescent="0.2">
      <c r="A14" s="23" t="s">
        <v>6</v>
      </c>
      <c r="B14" s="5" t="s">
        <v>7</v>
      </c>
      <c r="C14" s="13">
        <f>C16+C17+C18</f>
        <v>22596</v>
      </c>
      <c r="D14" s="13">
        <f t="shared" ref="D14:E14" si="0">D16+D17+D18</f>
        <v>4732</v>
      </c>
      <c r="E14" s="13">
        <f t="shared" si="0"/>
        <v>4774</v>
      </c>
      <c r="F14" s="10">
        <f t="shared" ref="F14:F84" si="1">E14/C14*100</f>
        <v>21.127633209417596</v>
      </c>
      <c r="G14" s="10">
        <f t="shared" ref="G14:G16" si="2">E14/D14*100</f>
        <v>100.88757396449704</v>
      </c>
      <c r="H14" s="2"/>
    </row>
    <row r="15" spans="1:8" ht="25.5" x14ac:dyDescent="0.2">
      <c r="A15" s="23" t="s">
        <v>8</v>
      </c>
      <c r="B15" s="5" t="s">
        <v>9</v>
      </c>
      <c r="C15" s="13">
        <f>C16+C17+C18</f>
        <v>22596</v>
      </c>
      <c r="D15" s="13">
        <f t="shared" ref="D15:E15" si="3">D16+D17+D18</f>
        <v>4732</v>
      </c>
      <c r="E15" s="13">
        <f t="shared" si="3"/>
        <v>4774</v>
      </c>
      <c r="F15" s="10">
        <f t="shared" si="1"/>
        <v>21.127633209417596</v>
      </c>
      <c r="G15" s="10">
        <f t="shared" si="2"/>
        <v>100.88757396449704</v>
      </c>
      <c r="H15" s="2"/>
    </row>
    <row r="16" spans="1:8" ht="153" x14ac:dyDescent="0.2">
      <c r="A16" s="23" t="s">
        <v>96</v>
      </c>
      <c r="B16" s="5" t="s">
        <v>10</v>
      </c>
      <c r="C16" s="13">
        <v>22596</v>
      </c>
      <c r="D16" s="13">
        <v>4732</v>
      </c>
      <c r="E16" s="13">
        <v>4774</v>
      </c>
      <c r="F16" s="10">
        <f t="shared" si="1"/>
        <v>21.127633209417596</v>
      </c>
      <c r="G16" s="10">
        <f t="shared" si="2"/>
        <v>100.88757396449704</v>
      </c>
      <c r="H16" s="2"/>
    </row>
    <row r="17" spans="1:8" ht="216.75" hidden="1" x14ac:dyDescent="0.2">
      <c r="A17" s="15" t="s">
        <v>93</v>
      </c>
      <c r="B17" s="5" t="s">
        <v>11</v>
      </c>
      <c r="C17" s="13">
        <v>0</v>
      </c>
      <c r="D17" s="13">
        <v>0</v>
      </c>
      <c r="E17" s="13">
        <v>0</v>
      </c>
      <c r="F17" s="10" t="e">
        <f t="shared" si="1"/>
        <v>#DIV/0!</v>
      </c>
      <c r="G17" s="10" t="e">
        <f t="shared" ref="G17:G84" si="4">E17/D17*100</f>
        <v>#DIV/0!</v>
      </c>
      <c r="H17" s="2"/>
    </row>
    <row r="18" spans="1:8" ht="76.5" hidden="1" x14ac:dyDescent="0.2">
      <c r="A18" s="15" t="s">
        <v>94</v>
      </c>
      <c r="B18" s="5" t="s">
        <v>12</v>
      </c>
      <c r="C18" s="13">
        <v>0</v>
      </c>
      <c r="D18" s="13">
        <v>0</v>
      </c>
      <c r="E18" s="13"/>
      <c r="F18" s="10" t="s">
        <v>17</v>
      </c>
      <c r="G18" s="10" t="s">
        <v>17</v>
      </c>
      <c r="H18" s="2"/>
    </row>
    <row r="19" spans="1:8" ht="76.5" x14ac:dyDescent="0.2">
      <c r="A19" s="23" t="s">
        <v>13</v>
      </c>
      <c r="B19" s="5" t="s">
        <v>14</v>
      </c>
      <c r="C19" s="13">
        <f>C20</f>
        <v>311130</v>
      </c>
      <c r="D19" s="13">
        <f t="shared" ref="D19:E19" si="5">D20</f>
        <v>69761</v>
      </c>
      <c r="E19" s="13">
        <f t="shared" si="5"/>
        <v>69764</v>
      </c>
      <c r="F19" s="10">
        <f t="shared" si="1"/>
        <v>22.422781473981939</v>
      </c>
      <c r="G19" s="10">
        <f t="shared" ref="G19:G73" si="6">E19/D19*100</f>
        <v>100.00430039707</v>
      </c>
      <c r="H19" s="2"/>
    </row>
    <row r="20" spans="1:8" ht="63.75" x14ac:dyDescent="0.2">
      <c r="A20" s="23" t="s">
        <v>15</v>
      </c>
      <c r="B20" s="5" t="s">
        <v>16</v>
      </c>
      <c r="C20" s="13">
        <f>C21+C22+C23+C24</f>
        <v>311130</v>
      </c>
      <c r="D20" s="13">
        <f t="shared" ref="D20:E20" si="7">D21+D22+D23+D24</f>
        <v>69761</v>
      </c>
      <c r="E20" s="13">
        <f t="shared" si="7"/>
        <v>69764</v>
      </c>
      <c r="F20" s="10">
        <f t="shared" si="1"/>
        <v>22.422781473981939</v>
      </c>
      <c r="G20" s="10">
        <f t="shared" si="6"/>
        <v>100.00430039707</v>
      </c>
      <c r="H20" s="2"/>
    </row>
    <row r="21" spans="1:8" ht="242.25" x14ac:dyDescent="0.2">
      <c r="A21" s="23" t="s">
        <v>146</v>
      </c>
      <c r="B21" s="5" t="s">
        <v>147</v>
      </c>
      <c r="C21" s="13">
        <v>142860</v>
      </c>
      <c r="D21" s="13">
        <v>31307</v>
      </c>
      <c r="E21" s="13">
        <v>31309</v>
      </c>
      <c r="F21" s="10">
        <f t="shared" si="1"/>
        <v>21.915861682766344</v>
      </c>
      <c r="G21" s="10">
        <f t="shared" si="6"/>
        <v>100.00638834765387</v>
      </c>
      <c r="H21" s="2"/>
    </row>
    <row r="22" spans="1:8" ht="280.5" x14ac:dyDescent="0.2">
      <c r="A22" s="23" t="s">
        <v>148</v>
      </c>
      <c r="B22" s="5" t="s">
        <v>149</v>
      </c>
      <c r="C22" s="13">
        <v>810</v>
      </c>
      <c r="D22" s="13">
        <v>218</v>
      </c>
      <c r="E22" s="13">
        <v>220</v>
      </c>
      <c r="F22" s="10">
        <f t="shared" si="1"/>
        <v>27.160493827160494</v>
      </c>
      <c r="G22" s="10">
        <f t="shared" si="6"/>
        <v>100.91743119266054</v>
      </c>
      <c r="H22" s="2"/>
    </row>
    <row r="23" spans="1:8" s="33" customFormat="1" ht="242.25" x14ac:dyDescent="0.2">
      <c r="A23" s="29" t="s">
        <v>150</v>
      </c>
      <c r="B23" s="30" t="s">
        <v>151</v>
      </c>
      <c r="C23" s="16">
        <v>187930</v>
      </c>
      <c r="D23" s="16">
        <v>43826</v>
      </c>
      <c r="E23" s="16">
        <v>43827</v>
      </c>
      <c r="F23" s="31">
        <f t="shared" si="1"/>
        <v>23.320917362847869</v>
      </c>
      <c r="G23" s="31">
        <f t="shared" si="6"/>
        <v>100.00228175055904</v>
      </c>
      <c r="H23" s="32"/>
    </row>
    <row r="24" spans="1:8" ht="242.25" x14ac:dyDescent="0.2">
      <c r="A24" s="23" t="s">
        <v>152</v>
      </c>
      <c r="B24" s="5" t="s">
        <v>153</v>
      </c>
      <c r="C24" s="13">
        <v>-20470</v>
      </c>
      <c r="D24" s="13">
        <v>-5590</v>
      </c>
      <c r="E24" s="13">
        <v>-5592</v>
      </c>
      <c r="F24" s="10">
        <f t="shared" si="1"/>
        <v>27.318026380068396</v>
      </c>
      <c r="G24" s="10">
        <f t="shared" si="6"/>
        <v>100.03577817531306</v>
      </c>
      <c r="H24" s="2"/>
    </row>
    <row r="25" spans="1:8" ht="25.5" hidden="1" x14ac:dyDescent="0.2">
      <c r="A25" s="23" t="s">
        <v>18</v>
      </c>
      <c r="B25" s="5" t="s">
        <v>19</v>
      </c>
      <c r="C25" s="13">
        <f>C26</f>
        <v>0</v>
      </c>
      <c r="D25" s="13">
        <f t="shared" ref="D25:E26" si="8">D26</f>
        <v>0</v>
      </c>
      <c r="E25" s="13">
        <f t="shared" si="8"/>
        <v>0</v>
      </c>
      <c r="F25" s="10" t="e">
        <f t="shared" si="1"/>
        <v>#DIV/0!</v>
      </c>
      <c r="G25" s="10" t="e">
        <f t="shared" si="6"/>
        <v>#DIV/0!</v>
      </c>
      <c r="H25" s="2"/>
    </row>
    <row r="26" spans="1:8" ht="25.5" hidden="1" x14ac:dyDescent="0.2">
      <c r="A26" s="23" t="s">
        <v>20</v>
      </c>
      <c r="B26" s="5" t="s">
        <v>21</v>
      </c>
      <c r="C26" s="13">
        <f>C27</f>
        <v>0</v>
      </c>
      <c r="D26" s="13">
        <f t="shared" si="8"/>
        <v>0</v>
      </c>
      <c r="E26" s="13">
        <f t="shared" si="8"/>
        <v>0</v>
      </c>
      <c r="F26" s="10" t="e">
        <f t="shared" si="1"/>
        <v>#DIV/0!</v>
      </c>
      <c r="G26" s="10" t="e">
        <f t="shared" si="6"/>
        <v>#DIV/0!</v>
      </c>
      <c r="H26" s="2"/>
    </row>
    <row r="27" spans="1:8" ht="25.5" hidden="1" x14ac:dyDescent="0.2">
      <c r="A27" s="23" t="s">
        <v>20</v>
      </c>
      <c r="B27" s="5" t="s">
        <v>22</v>
      </c>
      <c r="C27" s="13">
        <v>0</v>
      </c>
      <c r="D27" s="13">
        <v>0</v>
      </c>
      <c r="E27" s="13">
        <v>0</v>
      </c>
      <c r="F27" s="10" t="e">
        <f t="shared" si="1"/>
        <v>#DIV/0!</v>
      </c>
      <c r="G27" s="10" t="e">
        <f t="shared" si="6"/>
        <v>#DIV/0!</v>
      </c>
      <c r="H27" s="2"/>
    </row>
    <row r="28" spans="1:8" ht="25.5" x14ac:dyDescent="0.2">
      <c r="A28" s="4" t="s">
        <v>23</v>
      </c>
      <c r="B28" s="5" t="s">
        <v>118</v>
      </c>
      <c r="C28" s="13">
        <f>C29+C31</f>
        <v>470000</v>
      </c>
      <c r="D28" s="13">
        <f t="shared" ref="D28:E28" si="9">D29+D31</f>
        <v>25365</v>
      </c>
      <c r="E28" s="13">
        <f t="shared" si="9"/>
        <v>36413</v>
      </c>
      <c r="F28" s="10">
        <f t="shared" si="1"/>
        <v>7.747446808510638</v>
      </c>
      <c r="G28" s="10">
        <f t="shared" si="6"/>
        <v>143.55608121427164</v>
      </c>
      <c r="H28" s="2"/>
    </row>
    <row r="29" spans="1:8" ht="25.5" x14ac:dyDescent="0.2">
      <c r="A29" s="23" t="s">
        <v>24</v>
      </c>
      <c r="B29" s="5" t="s">
        <v>25</v>
      </c>
      <c r="C29" s="13">
        <f>C30</f>
        <v>101000</v>
      </c>
      <c r="D29" s="13">
        <f t="shared" ref="D29" si="10">D30</f>
        <v>535</v>
      </c>
      <c r="E29" s="13">
        <f>E30</f>
        <v>546</v>
      </c>
      <c r="F29" s="10">
        <f t="shared" si="1"/>
        <v>0.54059405940594052</v>
      </c>
      <c r="G29" s="10">
        <f t="shared" si="6"/>
        <v>102.05607476635514</v>
      </c>
      <c r="H29" s="2"/>
    </row>
    <row r="30" spans="1:8" ht="76.5" x14ac:dyDescent="0.2">
      <c r="A30" s="23" t="s">
        <v>125</v>
      </c>
      <c r="B30" s="5" t="s">
        <v>140</v>
      </c>
      <c r="C30" s="13">
        <v>101000</v>
      </c>
      <c r="D30" s="13">
        <v>535</v>
      </c>
      <c r="E30" s="13">
        <v>546</v>
      </c>
      <c r="F30" s="10">
        <f t="shared" si="1"/>
        <v>0.54059405940594052</v>
      </c>
      <c r="G30" s="10">
        <f t="shared" si="6"/>
        <v>102.05607476635514</v>
      </c>
      <c r="H30" s="2"/>
    </row>
    <row r="31" spans="1:8" x14ac:dyDescent="0.2">
      <c r="A31" s="4" t="s">
        <v>26</v>
      </c>
      <c r="B31" s="5" t="s">
        <v>27</v>
      </c>
      <c r="C31" s="13">
        <f>C32+C33</f>
        <v>369000</v>
      </c>
      <c r="D31" s="13">
        <f t="shared" ref="D31:E31" si="11">D32+D33</f>
        <v>24830</v>
      </c>
      <c r="E31" s="13">
        <f t="shared" si="11"/>
        <v>35867</v>
      </c>
      <c r="F31" s="10">
        <f t="shared" si="1"/>
        <v>9.7200542005420054</v>
      </c>
      <c r="G31" s="10">
        <f t="shared" si="6"/>
        <v>144.45026178010471</v>
      </c>
      <c r="H31" s="2"/>
    </row>
    <row r="32" spans="1:8" ht="63.75" x14ac:dyDescent="0.2">
      <c r="A32" s="23" t="s">
        <v>126</v>
      </c>
      <c r="B32" s="5" t="s">
        <v>141</v>
      </c>
      <c r="C32" s="13">
        <v>338000</v>
      </c>
      <c r="D32" s="13">
        <v>23772</v>
      </c>
      <c r="E32" s="13">
        <v>24217</v>
      </c>
      <c r="F32" s="10">
        <f t="shared" si="1"/>
        <v>7.1647928994082841</v>
      </c>
      <c r="G32" s="10">
        <f t="shared" si="6"/>
        <v>101.87195019350497</v>
      </c>
      <c r="H32" s="2"/>
    </row>
    <row r="33" spans="1:8" ht="76.5" x14ac:dyDescent="0.2">
      <c r="A33" s="23" t="s">
        <v>127</v>
      </c>
      <c r="B33" s="5" t="s">
        <v>142</v>
      </c>
      <c r="C33" s="13">
        <v>31000</v>
      </c>
      <c r="D33" s="13">
        <v>1058</v>
      </c>
      <c r="E33" s="13">
        <v>11650</v>
      </c>
      <c r="F33" s="10">
        <f t="shared" si="1"/>
        <v>37.58064516129032</v>
      </c>
      <c r="G33" s="10">
        <f t="shared" si="6"/>
        <v>1101.1342155009452</v>
      </c>
      <c r="H33" s="2"/>
    </row>
    <row r="34" spans="1:8" ht="25.5" x14ac:dyDescent="0.2">
      <c r="A34" s="14" t="s">
        <v>117</v>
      </c>
      <c r="B34" s="5" t="s">
        <v>154</v>
      </c>
      <c r="C34" s="13">
        <f>C35</f>
        <v>1000</v>
      </c>
      <c r="D34" s="13">
        <f t="shared" ref="D34:E35" si="12">D35</f>
        <v>200</v>
      </c>
      <c r="E34" s="13">
        <f t="shared" si="12"/>
        <v>200</v>
      </c>
      <c r="F34" s="10">
        <f t="shared" si="1"/>
        <v>20</v>
      </c>
      <c r="G34" s="10">
        <f t="shared" si="6"/>
        <v>100</v>
      </c>
      <c r="H34" s="2"/>
    </row>
    <row r="35" spans="1:8" ht="89.25" x14ac:dyDescent="0.2">
      <c r="A35" s="23" t="s">
        <v>119</v>
      </c>
      <c r="B35" s="5" t="s">
        <v>155</v>
      </c>
      <c r="C35" s="13">
        <f>C36</f>
        <v>1000</v>
      </c>
      <c r="D35" s="13">
        <f t="shared" si="12"/>
        <v>200</v>
      </c>
      <c r="E35" s="13">
        <f t="shared" si="12"/>
        <v>200</v>
      </c>
      <c r="F35" s="10">
        <f t="shared" si="1"/>
        <v>20</v>
      </c>
      <c r="G35" s="10">
        <f t="shared" si="6"/>
        <v>100</v>
      </c>
      <c r="H35" s="2"/>
    </row>
    <row r="36" spans="1:8" ht="153" x14ac:dyDescent="0.2">
      <c r="A36" s="23" t="s">
        <v>120</v>
      </c>
      <c r="B36" s="5" t="s">
        <v>156</v>
      </c>
      <c r="C36" s="13">
        <v>1000</v>
      </c>
      <c r="D36" s="13">
        <v>200</v>
      </c>
      <c r="E36" s="13">
        <v>200</v>
      </c>
      <c r="F36" s="10">
        <f t="shared" si="1"/>
        <v>20</v>
      </c>
      <c r="G36" s="10">
        <f t="shared" si="6"/>
        <v>100</v>
      </c>
      <c r="H36" s="2"/>
    </row>
    <row r="37" spans="1:8" ht="89.25" x14ac:dyDescent="0.2">
      <c r="A37" s="23" t="s">
        <v>28</v>
      </c>
      <c r="B37" s="5" t="s">
        <v>29</v>
      </c>
      <c r="C37" s="13">
        <f>C38+C41</f>
        <v>13777</v>
      </c>
      <c r="D37" s="13">
        <f t="shared" ref="D37:E37" si="13">D38+D41</f>
        <v>5507</v>
      </c>
      <c r="E37" s="13">
        <f t="shared" si="13"/>
        <v>5508</v>
      </c>
      <c r="F37" s="10">
        <f t="shared" si="1"/>
        <v>39.979676272047612</v>
      </c>
      <c r="G37" s="10" t="s">
        <v>17</v>
      </c>
      <c r="H37" s="2"/>
    </row>
    <row r="38" spans="1:8" ht="165.75" x14ac:dyDescent="0.2">
      <c r="A38" s="23" t="s">
        <v>30</v>
      </c>
      <c r="B38" s="5" t="s">
        <v>31</v>
      </c>
      <c r="C38" s="13">
        <f>C39+C40</f>
        <v>8100</v>
      </c>
      <c r="D38" s="13">
        <f t="shared" ref="D38:E38" si="14">D39+D40</f>
        <v>0</v>
      </c>
      <c r="E38" s="13">
        <f t="shared" si="14"/>
        <v>0</v>
      </c>
      <c r="F38" s="10">
        <f t="shared" si="1"/>
        <v>0</v>
      </c>
      <c r="G38" s="10" t="s">
        <v>17</v>
      </c>
      <c r="H38" s="2"/>
    </row>
    <row r="39" spans="1:8" ht="153" hidden="1" x14ac:dyDescent="0.2">
      <c r="A39" s="4" t="s">
        <v>128</v>
      </c>
      <c r="B39" s="5" t="s">
        <v>32</v>
      </c>
      <c r="C39" s="13">
        <v>0</v>
      </c>
      <c r="D39" s="13">
        <v>0</v>
      </c>
      <c r="E39" s="16">
        <v>0</v>
      </c>
      <c r="F39" s="10" t="e">
        <f t="shared" si="1"/>
        <v>#DIV/0!</v>
      </c>
      <c r="G39" s="10" t="e">
        <f t="shared" si="6"/>
        <v>#DIV/0!</v>
      </c>
      <c r="H39" s="2"/>
    </row>
    <row r="40" spans="1:8" ht="140.25" x14ac:dyDescent="0.2">
      <c r="A40" s="23" t="s">
        <v>129</v>
      </c>
      <c r="B40" s="5" t="s">
        <v>137</v>
      </c>
      <c r="C40" s="13">
        <v>8100</v>
      </c>
      <c r="D40" s="13">
        <v>0</v>
      </c>
      <c r="E40" s="13">
        <v>0</v>
      </c>
      <c r="F40" s="10">
        <f t="shared" si="1"/>
        <v>0</v>
      </c>
      <c r="G40" s="10" t="s">
        <v>17</v>
      </c>
      <c r="H40" s="2"/>
    </row>
    <row r="41" spans="1:8" ht="165.75" x14ac:dyDescent="0.2">
      <c r="A41" s="23" t="s">
        <v>33</v>
      </c>
      <c r="B41" s="5" t="s">
        <v>34</v>
      </c>
      <c r="C41" s="13">
        <f>C42</f>
        <v>5677</v>
      </c>
      <c r="D41" s="13">
        <f t="shared" ref="D41:E41" si="15">D42</f>
        <v>5507</v>
      </c>
      <c r="E41" s="13">
        <f t="shared" si="15"/>
        <v>5508</v>
      </c>
      <c r="F41" s="10">
        <f t="shared" si="1"/>
        <v>97.023075568081723</v>
      </c>
      <c r="G41" s="10">
        <f>D41/E41*100</f>
        <v>99.981844589687725</v>
      </c>
      <c r="H41" s="2"/>
    </row>
    <row r="42" spans="1:8" ht="140.25" x14ac:dyDescent="0.2">
      <c r="A42" s="23" t="s">
        <v>130</v>
      </c>
      <c r="B42" s="5" t="s">
        <v>138</v>
      </c>
      <c r="C42" s="13">
        <v>5677</v>
      </c>
      <c r="D42" s="13">
        <v>5507</v>
      </c>
      <c r="E42" s="13">
        <v>5508</v>
      </c>
      <c r="F42" s="10">
        <f t="shared" si="1"/>
        <v>97.023075568081723</v>
      </c>
      <c r="G42" s="10">
        <f>D42/E42*100</f>
        <v>99.981844589687725</v>
      </c>
      <c r="H42" s="2"/>
    </row>
    <row r="43" spans="1:8" ht="51" hidden="1" x14ac:dyDescent="0.2">
      <c r="A43" s="23" t="s">
        <v>157</v>
      </c>
      <c r="B43" s="5" t="s">
        <v>35</v>
      </c>
      <c r="C43" s="13">
        <f>C44</f>
        <v>0</v>
      </c>
      <c r="D43" s="13">
        <f t="shared" ref="D43:E44" si="16">D44</f>
        <v>0</v>
      </c>
      <c r="E43" s="13">
        <f t="shared" si="16"/>
        <v>0</v>
      </c>
      <c r="F43" s="10" t="e">
        <f t="shared" si="1"/>
        <v>#DIV/0!</v>
      </c>
      <c r="G43" s="10" t="e">
        <f t="shared" si="6"/>
        <v>#DIV/0!</v>
      </c>
      <c r="H43" s="2"/>
    </row>
    <row r="44" spans="1:8" ht="25.5" hidden="1" x14ac:dyDescent="0.2">
      <c r="A44" s="23" t="s">
        <v>36</v>
      </c>
      <c r="B44" s="5" t="s">
        <v>37</v>
      </c>
      <c r="C44" s="13">
        <f t="shared" ref="C44" si="17">C45</f>
        <v>0</v>
      </c>
      <c r="D44" s="13">
        <f t="shared" si="16"/>
        <v>0</v>
      </c>
      <c r="E44" s="13">
        <f>E45</f>
        <v>0</v>
      </c>
      <c r="F44" s="10" t="e">
        <f t="shared" si="1"/>
        <v>#DIV/0!</v>
      </c>
      <c r="G44" s="10" t="e">
        <f t="shared" si="6"/>
        <v>#DIV/0!</v>
      </c>
      <c r="H44" s="2"/>
    </row>
    <row r="45" spans="1:8" ht="76.5" hidden="1" x14ac:dyDescent="0.2">
      <c r="A45" s="23" t="s">
        <v>131</v>
      </c>
      <c r="B45" s="5" t="s">
        <v>139</v>
      </c>
      <c r="C45" s="13">
        <v>0</v>
      </c>
      <c r="D45" s="13">
        <v>0</v>
      </c>
      <c r="E45" s="13">
        <v>0</v>
      </c>
      <c r="F45" s="10" t="e">
        <f t="shared" si="1"/>
        <v>#DIV/0!</v>
      </c>
      <c r="G45" s="10" t="e">
        <f t="shared" si="6"/>
        <v>#DIV/0!</v>
      </c>
      <c r="H45" s="2"/>
    </row>
    <row r="46" spans="1:8" ht="25.5" hidden="1" x14ac:dyDescent="0.2">
      <c r="A46" s="4" t="s">
        <v>38</v>
      </c>
      <c r="B46" s="5" t="s">
        <v>39</v>
      </c>
      <c r="C46" s="13">
        <f>C47</f>
        <v>0</v>
      </c>
      <c r="D46" s="13">
        <f t="shared" ref="D46:E47" si="18">D47</f>
        <v>0</v>
      </c>
      <c r="E46" s="13">
        <f t="shared" si="18"/>
        <v>0</v>
      </c>
      <c r="F46" s="10" t="e">
        <f t="shared" si="1"/>
        <v>#DIV/0!</v>
      </c>
      <c r="G46" s="10" t="e">
        <f t="shared" si="6"/>
        <v>#DIV/0!</v>
      </c>
      <c r="H46" s="2"/>
    </row>
    <row r="47" spans="1:8" ht="153" hidden="1" x14ac:dyDescent="0.2">
      <c r="A47" s="14" t="s">
        <v>121</v>
      </c>
      <c r="B47" s="5" t="s">
        <v>122</v>
      </c>
      <c r="C47" s="13">
        <f>C48</f>
        <v>0</v>
      </c>
      <c r="D47" s="13">
        <f t="shared" si="18"/>
        <v>0</v>
      </c>
      <c r="E47" s="13">
        <f t="shared" si="18"/>
        <v>0</v>
      </c>
      <c r="F47" s="10" t="e">
        <f t="shared" si="1"/>
        <v>#DIV/0!</v>
      </c>
      <c r="G47" s="10" t="e">
        <f t="shared" si="6"/>
        <v>#DIV/0!</v>
      </c>
      <c r="H47" s="2"/>
    </row>
    <row r="48" spans="1:8" ht="102" hidden="1" x14ac:dyDescent="0.2">
      <c r="A48" s="14" t="s">
        <v>132</v>
      </c>
      <c r="B48" s="5" t="s">
        <v>143</v>
      </c>
      <c r="C48" s="13">
        <v>0</v>
      </c>
      <c r="D48" s="13">
        <v>0</v>
      </c>
      <c r="E48" s="13">
        <v>0</v>
      </c>
      <c r="F48" s="10" t="e">
        <f t="shared" si="1"/>
        <v>#DIV/0!</v>
      </c>
      <c r="G48" s="10" t="e">
        <f t="shared" si="6"/>
        <v>#DIV/0!</v>
      </c>
      <c r="H48" s="2"/>
    </row>
    <row r="49" spans="1:8" ht="25.5" x14ac:dyDescent="0.2">
      <c r="A49" s="4" t="s">
        <v>40</v>
      </c>
      <c r="B49" s="5" t="s">
        <v>41</v>
      </c>
      <c r="C49" s="13">
        <f>C50+C68</f>
        <v>1892600</v>
      </c>
      <c r="D49" s="13">
        <f t="shared" ref="D49:E49" si="19">D50</f>
        <v>463911</v>
      </c>
      <c r="E49" s="13">
        <f t="shared" si="19"/>
        <v>463911</v>
      </c>
      <c r="F49" s="10">
        <f t="shared" si="1"/>
        <v>24.511835570115185</v>
      </c>
      <c r="G49" s="10">
        <f t="shared" si="6"/>
        <v>100</v>
      </c>
      <c r="H49" s="2"/>
    </row>
    <row r="50" spans="1:8" ht="76.5" x14ac:dyDescent="0.2">
      <c r="A50" s="4" t="s">
        <v>42</v>
      </c>
      <c r="B50" s="5" t="s">
        <v>43</v>
      </c>
      <c r="C50" s="13">
        <f>C51+C54+C59+C63</f>
        <v>1892600</v>
      </c>
      <c r="D50" s="13">
        <f t="shared" ref="D50" si="20">D51+D54+D59+D63</f>
        <v>463911</v>
      </c>
      <c r="E50" s="13">
        <f t="shared" ref="E50" si="21">E51+E54+E59+E63</f>
        <v>463911</v>
      </c>
      <c r="F50" s="10">
        <f t="shared" si="1"/>
        <v>24.511835570115185</v>
      </c>
      <c r="G50" s="10">
        <f t="shared" si="6"/>
        <v>100</v>
      </c>
      <c r="H50" s="2"/>
    </row>
    <row r="51" spans="1:8" ht="38.25" x14ac:dyDescent="0.2">
      <c r="A51" s="23" t="s">
        <v>44</v>
      </c>
      <c r="B51" s="5" t="s">
        <v>158</v>
      </c>
      <c r="C51" s="13">
        <f>C52+C57</f>
        <v>1723600</v>
      </c>
      <c r="D51" s="13">
        <f>D52+D57</f>
        <v>430900</v>
      </c>
      <c r="E51" s="13">
        <f>E52+E57</f>
        <v>430900</v>
      </c>
      <c r="F51" s="10">
        <f t="shared" si="1"/>
        <v>25</v>
      </c>
      <c r="G51" s="10">
        <f t="shared" si="6"/>
        <v>100</v>
      </c>
      <c r="H51" s="2"/>
    </row>
    <row r="52" spans="1:8" ht="25.5" x14ac:dyDescent="0.2">
      <c r="A52" s="4" t="s">
        <v>45</v>
      </c>
      <c r="B52" s="5" t="s">
        <v>159</v>
      </c>
      <c r="C52" s="13">
        <f>C53</f>
        <v>97100</v>
      </c>
      <c r="D52" s="13">
        <f t="shared" ref="D52:E52" si="22">D53</f>
        <v>24276</v>
      </c>
      <c r="E52" s="13">
        <f t="shared" si="22"/>
        <v>24276</v>
      </c>
      <c r="F52" s="10">
        <f t="shared" si="1"/>
        <v>25.001029866117403</v>
      </c>
      <c r="G52" s="10">
        <f t="shared" si="6"/>
        <v>100</v>
      </c>
      <c r="H52" s="2"/>
    </row>
    <row r="53" spans="1:8" ht="63.75" x14ac:dyDescent="0.2">
      <c r="A53" s="23" t="s">
        <v>184</v>
      </c>
      <c r="B53" s="5" t="s">
        <v>160</v>
      </c>
      <c r="C53" s="13">
        <v>97100</v>
      </c>
      <c r="D53" s="13">
        <v>24276</v>
      </c>
      <c r="E53" s="13">
        <v>24276</v>
      </c>
      <c r="F53" s="10">
        <f t="shared" si="1"/>
        <v>25.001029866117403</v>
      </c>
      <c r="G53" s="10">
        <f t="shared" si="6"/>
        <v>100</v>
      </c>
      <c r="H53" s="2"/>
    </row>
    <row r="54" spans="1:8" ht="51" hidden="1" x14ac:dyDescent="0.2">
      <c r="A54" s="4" t="s">
        <v>46</v>
      </c>
      <c r="B54" s="5" t="s">
        <v>47</v>
      </c>
      <c r="C54" s="13"/>
      <c r="D54" s="13"/>
      <c r="E54" s="13"/>
      <c r="F54" s="10" t="e">
        <f t="shared" si="1"/>
        <v>#DIV/0!</v>
      </c>
      <c r="G54" s="10" t="e">
        <f t="shared" si="6"/>
        <v>#DIV/0!</v>
      </c>
      <c r="H54" s="2"/>
    </row>
    <row r="55" spans="1:8" hidden="1" x14ac:dyDescent="0.2">
      <c r="A55" s="4" t="s">
        <v>48</v>
      </c>
      <c r="B55" s="5" t="s">
        <v>49</v>
      </c>
      <c r="C55" s="13"/>
      <c r="D55" s="13"/>
      <c r="E55" s="13"/>
      <c r="F55" s="10" t="e">
        <f t="shared" si="1"/>
        <v>#DIV/0!</v>
      </c>
      <c r="G55" s="10" t="e">
        <f t="shared" si="6"/>
        <v>#DIV/0!</v>
      </c>
      <c r="H55" s="2"/>
    </row>
    <row r="56" spans="1:8" ht="25.5" hidden="1" x14ac:dyDescent="0.2">
      <c r="A56" s="4" t="s">
        <v>133</v>
      </c>
      <c r="B56" s="5" t="s">
        <v>50</v>
      </c>
      <c r="C56" s="13">
        <v>0</v>
      </c>
      <c r="D56" s="13">
        <v>0</v>
      </c>
      <c r="E56" s="13">
        <v>0</v>
      </c>
      <c r="F56" s="10" t="e">
        <f t="shared" si="1"/>
        <v>#DIV/0!</v>
      </c>
      <c r="G56" s="10" t="e">
        <f t="shared" si="6"/>
        <v>#DIV/0!</v>
      </c>
      <c r="H56" s="2"/>
    </row>
    <row r="57" spans="1:8" ht="25.5" x14ac:dyDescent="0.2">
      <c r="A57" s="36" t="s">
        <v>45</v>
      </c>
      <c r="B57" s="5" t="s">
        <v>185</v>
      </c>
      <c r="C57" s="13">
        <f>C58</f>
        <v>1626500</v>
      </c>
      <c r="D57" s="13">
        <f t="shared" ref="D57:E57" si="23">D58</f>
        <v>406624</v>
      </c>
      <c r="E57" s="13">
        <f t="shared" si="23"/>
        <v>406624</v>
      </c>
      <c r="F57" s="10">
        <f t="shared" si="1"/>
        <v>24.999938518290811</v>
      </c>
      <c r="G57" s="10">
        <f t="shared" si="6"/>
        <v>100</v>
      </c>
      <c r="H57" s="2"/>
    </row>
    <row r="58" spans="1:8" ht="63.75" x14ac:dyDescent="0.2">
      <c r="A58" s="36" t="s">
        <v>183</v>
      </c>
      <c r="B58" s="5" t="s">
        <v>186</v>
      </c>
      <c r="C58" s="13">
        <v>1626500</v>
      </c>
      <c r="D58" s="13">
        <v>406624</v>
      </c>
      <c r="E58" s="13">
        <v>406624</v>
      </c>
      <c r="F58" s="10">
        <f t="shared" si="1"/>
        <v>24.999938518290811</v>
      </c>
      <c r="G58" s="10">
        <f t="shared" si="6"/>
        <v>100</v>
      </c>
      <c r="H58" s="2"/>
    </row>
    <row r="59" spans="1:8" ht="38.25" x14ac:dyDescent="0.2">
      <c r="A59" s="23" t="s">
        <v>51</v>
      </c>
      <c r="B59" s="5" t="s">
        <v>161</v>
      </c>
      <c r="C59" s="13">
        <f>C60</f>
        <v>91100</v>
      </c>
      <c r="D59" s="13">
        <f t="shared" ref="D59:E59" si="24">D60</f>
        <v>19986</v>
      </c>
      <c r="E59" s="13">
        <f t="shared" si="24"/>
        <v>19986</v>
      </c>
      <c r="F59" s="10">
        <f t="shared" si="1"/>
        <v>21.938529088913285</v>
      </c>
      <c r="G59" s="10">
        <f t="shared" si="6"/>
        <v>100</v>
      </c>
      <c r="H59" s="2"/>
    </row>
    <row r="60" spans="1:8" ht="76.5" x14ac:dyDescent="0.2">
      <c r="A60" s="23" t="s">
        <v>52</v>
      </c>
      <c r="B60" s="24" t="s">
        <v>162</v>
      </c>
      <c r="C60" s="13">
        <f>C62</f>
        <v>91100</v>
      </c>
      <c r="D60" s="13">
        <f t="shared" ref="D60:E60" si="25">D62</f>
        <v>19986</v>
      </c>
      <c r="E60" s="13">
        <f t="shared" si="25"/>
        <v>19986</v>
      </c>
      <c r="F60" s="10">
        <f t="shared" si="1"/>
        <v>21.938529088913285</v>
      </c>
      <c r="G60" s="10">
        <f t="shared" si="6"/>
        <v>100</v>
      </c>
      <c r="H60" s="2"/>
    </row>
    <row r="61" spans="1:8" ht="89.25" x14ac:dyDescent="0.2">
      <c r="A61" s="26" t="s">
        <v>134</v>
      </c>
      <c r="B61" s="5" t="s">
        <v>163</v>
      </c>
      <c r="C61" s="13">
        <f>C62</f>
        <v>91100</v>
      </c>
      <c r="D61" s="13">
        <f t="shared" ref="D61:E61" si="26">D62</f>
        <v>19986</v>
      </c>
      <c r="E61" s="13">
        <f t="shared" si="26"/>
        <v>19986</v>
      </c>
      <c r="F61" s="10">
        <f t="shared" si="1"/>
        <v>21.938529088913285</v>
      </c>
      <c r="G61" s="10">
        <f t="shared" si="6"/>
        <v>100</v>
      </c>
      <c r="H61" s="2"/>
    </row>
    <row r="62" spans="1:8" ht="89.25" x14ac:dyDescent="0.2">
      <c r="A62" s="25" t="s">
        <v>134</v>
      </c>
      <c r="B62" s="5" t="s">
        <v>169</v>
      </c>
      <c r="C62" s="13">
        <v>91100</v>
      </c>
      <c r="D62" s="13">
        <v>19986</v>
      </c>
      <c r="E62" s="13">
        <v>19986</v>
      </c>
      <c r="F62" s="10">
        <f t="shared" si="1"/>
        <v>21.938529088913285</v>
      </c>
      <c r="G62" s="10">
        <f t="shared" si="6"/>
        <v>100</v>
      </c>
      <c r="H62" s="2"/>
    </row>
    <row r="63" spans="1:8" ht="25.5" x14ac:dyDescent="0.2">
      <c r="A63" s="23" t="s">
        <v>171</v>
      </c>
      <c r="B63" s="5" t="s">
        <v>164</v>
      </c>
      <c r="C63" s="13">
        <f>C64+C72</f>
        <v>77900</v>
      </c>
      <c r="D63" s="13">
        <f t="shared" ref="D63:E63" si="27">D64+D72</f>
        <v>13025</v>
      </c>
      <c r="E63" s="13">
        <f t="shared" si="27"/>
        <v>13025</v>
      </c>
      <c r="F63" s="10">
        <f t="shared" si="1"/>
        <v>16.720154043645699</v>
      </c>
      <c r="G63" s="10">
        <f t="shared" si="6"/>
        <v>100</v>
      </c>
      <c r="H63" s="2"/>
    </row>
    <row r="64" spans="1:8" ht="127.5" x14ac:dyDescent="0.2">
      <c r="A64" s="23" t="s">
        <v>145</v>
      </c>
      <c r="B64" s="5" t="s">
        <v>165</v>
      </c>
      <c r="C64" s="13">
        <f>C65</f>
        <v>500</v>
      </c>
      <c r="D64" s="13">
        <f t="shared" ref="D64:E64" si="28">D65</f>
        <v>125</v>
      </c>
      <c r="E64" s="13">
        <f t="shared" si="28"/>
        <v>125</v>
      </c>
      <c r="F64" s="10">
        <f t="shared" si="1"/>
        <v>25</v>
      </c>
      <c r="G64" s="10">
        <f t="shared" si="6"/>
        <v>100</v>
      </c>
      <c r="H64" s="2"/>
    </row>
    <row r="65" spans="1:8" ht="140.25" x14ac:dyDescent="0.2">
      <c r="A65" s="23" t="s">
        <v>144</v>
      </c>
      <c r="B65" s="5" t="s">
        <v>166</v>
      </c>
      <c r="C65" s="13">
        <v>500</v>
      </c>
      <c r="D65" s="13">
        <v>125</v>
      </c>
      <c r="E65" s="13">
        <v>125</v>
      </c>
      <c r="F65" s="10">
        <f t="shared" si="1"/>
        <v>25</v>
      </c>
      <c r="G65" s="10">
        <f t="shared" si="6"/>
        <v>100</v>
      </c>
      <c r="H65" s="2"/>
    </row>
    <row r="66" spans="1:8" ht="38.25" hidden="1" x14ac:dyDescent="0.2">
      <c r="A66" s="23" t="s">
        <v>95</v>
      </c>
      <c r="B66" s="5" t="s">
        <v>167</v>
      </c>
      <c r="C66" s="13">
        <f>C67</f>
        <v>0</v>
      </c>
      <c r="D66" s="13">
        <f t="shared" ref="D66:E66" si="29">D67</f>
        <v>0</v>
      </c>
      <c r="E66" s="13">
        <f t="shared" si="29"/>
        <v>0</v>
      </c>
      <c r="F66" s="10" t="e">
        <f t="shared" si="1"/>
        <v>#DIV/0!</v>
      </c>
      <c r="G66" s="10" t="e">
        <f t="shared" si="6"/>
        <v>#DIV/0!</v>
      </c>
      <c r="H66" s="2"/>
    </row>
    <row r="67" spans="1:8" ht="51" hidden="1" x14ac:dyDescent="0.2">
      <c r="A67" s="23" t="s">
        <v>170</v>
      </c>
      <c r="B67" s="5" t="s">
        <v>168</v>
      </c>
      <c r="C67" s="13">
        <v>0</v>
      </c>
      <c r="D67" s="13">
        <v>0</v>
      </c>
      <c r="E67" s="13">
        <v>0</v>
      </c>
      <c r="F67" s="10" t="e">
        <f t="shared" si="1"/>
        <v>#DIV/0!</v>
      </c>
      <c r="G67" s="10" t="e">
        <f t="shared" si="6"/>
        <v>#DIV/0!</v>
      </c>
      <c r="H67" s="2"/>
    </row>
    <row r="68" spans="1:8" ht="38.25" hidden="1" x14ac:dyDescent="0.2">
      <c r="A68" s="26" t="s">
        <v>175</v>
      </c>
      <c r="B68" s="34" t="s">
        <v>176</v>
      </c>
      <c r="C68" s="35">
        <f>C69</f>
        <v>0</v>
      </c>
      <c r="D68" s="35">
        <f t="shared" ref="D68:E68" si="30">D69</f>
        <v>0</v>
      </c>
      <c r="E68" s="35">
        <f t="shared" si="30"/>
        <v>0</v>
      </c>
      <c r="F68" s="10" t="e">
        <f t="shared" si="1"/>
        <v>#DIV/0!</v>
      </c>
      <c r="G68" s="10" t="e">
        <f t="shared" si="6"/>
        <v>#DIV/0!</v>
      </c>
      <c r="H68" s="2"/>
    </row>
    <row r="69" spans="1:8" ht="38.25" hidden="1" x14ac:dyDescent="0.2">
      <c r="A69" s="26" t="s">
        <v>175</v>
      </c>
      <c r="B69" s="34" t="s">
        <v>177</v>
      </c>
      <c r="C69" s="35">
        <f>C70</f>
        <v>0</v>
      </c>
      <c r="D69" s="35">
        <f t="shared" ref="D69:E69" si="31">D70</f>
        <v>0</v>
      </c>
      <c r="E69" s="35">
        <f t="shared" si="31"/>
        <v>0</v>
      </c>
      <c r="F69" s="10" t="e">
        <f t="shared" si="1"/>
        <v>#DIV/0!</v>
      </c>
      <c r="G69" s="10" t="e">
        <f t="shared" si="6"/>
        <v>#DIV/0!</v>
      </c>
      <c r="H69" s="2"/>
    </row>
    <row r="70" spans="1:8" ht="38.25" hidden="1" x14ac:dyDescent="0.2">
      <c r="A70" s="26" t="s">
        <v>175</v>
      </c>
      <c r="B70" s="34" t="s">
        <v>178</v>
      </c>
      <c r="C70" s="35">
        <v>0</v>
      </c>
      <c r="D70" s="13">
        <v>0</v>
      </c>
      <c r="E70" s="13">
        <v>0</v>
      </c>
      <c r="F70" s="10" t="e">
        <f t="shared" si="1"/>
        <v>#DIV/0!</v>
      </c>
      <c r="G70" s="10" t="e">
        <f t="shared" si="6"/>
        <v>#DIV/0!</v>
      </c>
      <c r="H70" s="2"/>
    </row>
    <row r="71" spans="1:8" ht="38.25" x14ac:dyDescent="0.2">
      <c r="A71" s="26" t="s">
        <v>187</v>
      </c>
      <c r="B71" s="5" t="s">
        <v>167</v>
      </c>
      <c r="C71" s="35">
        <v>77400</v>
      </c>
      <c r="D71" s="13">
        <v>12900</v>
      </c>
      <c r="E71" s="13">
        <v>12900</v>
      </c>
      <c r="F71" s="10">
        <f t="shared" si="1"/>
        <v>16.666666666666664</v>
      </c>
      <c r="G71" s="10">
        <f t="shared" si="6"/>
        <v>100</v>
      </c>
      <c r="H71" s="2"/>
    </row>
    <row r="72" spans="1:8" ht="51" x14ac:dyDescent="0.2">
      <c r="A72" s="26" t="s">
        <v>170</v>
      </c>
      <c r="B72" s="5" t="s">
        <v>168</v>
      </c>
      <c r="C72" s="35">
        <v>77400</v>
      </c>
      <c r="D72" s="13">
        <v>12900</v>
      </c>
      <c r="E72" s="13">
        <v>12900</v>
      </c>
      <c r="F72" s="10">
        <f t="shared" si="1"/>
        <v>16.666666666666664</v>
      </c>
      <c r="G72" s="10">
        <f t="shared" si="6"/>
        <v>100</v>
      </c>
      <c r="H72" s="2"/>
    </row>
    <row r="73" spans="1:8" x14ac:dyDescent="0.2">
      <c r="A73" s="14" t="s">
        <v>53</v>
      </c>
      <c r="B73" s="7"/>
      <c r="C73" s="13">
        <f>C13+C49</f>
        <v>2711103</v>
      </c>
      <c r="D73" s="13">
        <f>D13+D49</f>
        <v>569476</v>
      </c>
      <c r="E73" s="13">
        <f>E13+E49</f>
        <v>580570</v>
      </c>
      <c r="F73" s="10">
        <f t="shared" si="1"/>
        <v>21.414531281179652</v>
      </c>
      <c r="G73" s="10">
        <f t="shared" si="6"/>
        <v>101.94810668052736</v>
      </c>
      <c r="H73" s="2"/>
    </row>
    <row r="74" spans="1:8" x14ac:dyDescent="0.2">
      <c r="A74" s="40" t="s">
        <v>54</v>
      </c>
      <c r="B74" s="40"/>
      <c r="C74" s="40"/>
      <c r="D74" s="40"/>
      <c r="E74" s="40"/>
      <c r="F74" s="40"/>
      <c r="G74" s="40"/>
      <c r="H74" s="2"/>
    </row>
    <row r="75" spans="1:8" ht="25.5" x14ac:dyDescent="0.2">
      <c r="A75" s="14" t="s">
        <v>55</v>
      </c>
      <c r="B75" s="17" t="s">
        <v>111</v>
      </c>
      <c r="C75" s="13">
        <f>C76+C77+C78+C79</f>
        <v>1832334</v>
      </c>
      <c r="D75" s="13">
        <f t="shared" ref="D75:E75" si="32">D76+D77+D78+D79</f>
        <v>396926</v>
      </c>
      <c r="E75" s="13">
        <f t="shared" si="32"/>
        <v>396926</v>
      </c>
      <c r="F75" s="10">
        <f t="shared" si="1"/>
        <v>21.662317022988166</v>
      </c>
      <c r="G75" s="10">
        <f t="shared" si="4"/>
        <v>100</v>
      </c>
      <c r="H75" s="2"/>
    </row>
    <row r="76" spans="1:8" ht="102" x14ac:dyDescent="0.2">
      <c r="A76" s="23" t="s">
        <v>56</v>
      </c>
      <c r="B76" s="27" t="s">
        <v>97</v>
      </c>
      <c r="C76" s="13">
        <v>1831234</v>
      </c>
      <c r="D76" s="13">
        <v>396926</v>
      </c>
      <c r="E76" s="13">
        <v>396926</v>
      </c>
      <c r="F76" s="10">
        <f t="shared" si="1"/>
        <v>21.675329313457485</v>
      </c>
      <c r="G76" s="10">
        <f t="shared" si="4"/>
        <v>100</v>
      </c>
      <c r="H76" s="2"/>
    </row>
    <row r="77" spans="1:8" ht="25.5" hidden="1" x14ac:dyDescent="0.2">
      <c r="A77" s="28" t="s">
        <v>173</v>
      </c>
      <c r="B77" s="27" t="s">
        <v>172</v>
      </c>
      <c r="C77" s="13"/>
      <c r="D77" s="13"/>
      <c r="E77" s="13"/>
      <c r="F77" s="10">
        <v>0</v>
      </c>
      <c r="G77" s="10" t="e">
        <f t="shared" si="4"/>
        <v>#DIV/0!</v>
      </c>
      <c r="H77" s="2"/>
    </row>
    <row r="78" spans="1:8" x14ac:dyDescent="0.2">
      <c r="A78" s="23" t="s">
        <v>57</v>
      </c>
      <c r="B78" s="27" t="s">
        <v>112</v>
      </c>
      <c r="C78" s="13">
        <v>100</v>
      </c>
      <c r="D78" s="13">
        <v>0</v>
      </c>
      <c r="E78" s="13">
        <v>0</v>
      </c>
      <c r="F78" s="10">
        <f t="shared" si="1"/>
        <v>0</v>
      </c>
      <c r="G78" s="10" t="s">
        <v>17</v>
      </c>
      <c r="H78" s="2"/>
    </row>
    <row r="79" spans="1:8" x14ac:dyDescent="0.2">
      <c r="A79" s="8" t="s">
        <v>58</v>
      </c>
      <c r="B79" s="27" t="s">
        <v>98</v>
      </c>
      <c r="C79" s="13">
        <v>1000</v>
      </c>
      <c r="D79" s="13">
        <v>0</v>
      </c>
      <c r="E79" s="13">
        <v>0</v>
      </c>
      <c r="F79" s="10">
        <f t="shared" si="1"/>
        <v>0</v>
      </c>
      <c r="G79" s="10" t="s">
        <v>17</v>
      </c>
      <c r="H79" s="2"/>
    </row>
    <row r="80" spans="1:8" ht="25.5" x14ac:dyDescent="0.2">
      <c r="A80" s="23" t="s">
        <v>59</v>
      </c>
      <c r="B80" s="27" t="s">
        <v>113</v>
      </c>
      <c r="C80" s="13">
        <f>C81</f>
        <v>91100</v>
      </c>
      <c r="D80" s="13">
        <f t="shared" ref="D80:E80" si="33">D81</f>
        <v>19986</v>
      </c>
      <c r="E80" s="13">
        <f t="shared" si="33"/>
        <v>19986</v>
      </c>
      <c r="F80" s="10">
        <f t="shared" si="1"/>
        <v>21.938529088913285</v>
      </c>
      <c r="G80" s="10">
        <f t="shared" si="4"/>
        <v>100</v>
      </c>
      <c r="H80" s="2"/>
    </row>
    <row r="81" spans="1:8" ht="25.5" x14ac:dyDescent="0.2">
      <c r="A81" s="23" t="s">
        <v>60</v>
      </c>
      <c r="B81" s="27" t="s">
        <v>99</v>
      </c>
      <c r="C81" s="13">
        <v>91100</v>
      </c>
      <c r="D81" s="13">
        <v>19986</v>
      </c>
      <c r="E81" s="13">
        <v>19986</v>
      </c>
      <c r="F81" s="10">
        <f t="shared" si="1"/>
        <v>21.938529088913285</v>
      </c>
      <c r="G81" s="10">
        <f t="shared" si="4"/>
        <v>100</v>
      </c>
      <c r="H81" s="2"/>
    </row>
    <row r="82" spans="1:8" ht="51" x14ac:dyDescent="0.2">
      <c r="A82" s="14" t="s">
        <v>61</v>
      </c>
      <c r="B82" s="17" t="s">
        <v>100</v>
      </c>
      <c r="C82" s="13">
        <f>C83</f>
        <v>226600</v>
      </c>
      <c r="D82" s="13">
        <f t="shared" ref="D82:E82" si="34">D83</f>
        <v>50126</v>
      </c>
      <c r="E82" s="13">
        <f t="shared" si="34"/>
        <v>50126</v>
      </c>
      <c r="F82" s="10">
        <f t="shared" si="1"/>
        <v>22.120917917034422</v>
      </c>
      <c r="G82" s="10">
        <f t="shared" si="4"/>
        <v>100</v>
      </c>
      <c r="H82" s="2"/>
    </row>
    <row r="83" spans="1:8" ht="25.5" x14ac:dyDescent="0.2">
      <c r="A83" s="21" t="s">
        <v>124</v>
      </c>
      <c r="B83" s="17" t="s">
        <v>123</v>
      </c>
      <c r="C83" s="13">
        <v>226600</v>
      </c>
      <c r="D83" s="13">
        <v>50126</v>
      </c>
      <c r="E83" s="13">
        <v>50126</v>
      </c>
      <c r="F83" s="10">
        <f t="shared" si="1"/>
        <v>22.120917917034422</v>
      </c>
      <c r="G83" s="10">
        <f t="shared" si="4"/>
        <v>100</v>
      </c>
      <c r="H83" s="2"/>
    </row>
    <row r="84" spans="1:8" ht="25.5" x14ac:dyDescent="0.2">
      <c r="A84" s="14" t="s">
        <v>62</v>
      </c>
      <c r="B84" s="17" t="s">
        <v>101</v>
      </c>
      <c r="C84" s="13">
        <f>C85+C86</f>
        <v>411130</v>
      </c>
      <c r="D84" s="13">
        <f t="shared" ref="D84:E84" si="35">D85+D86</f>
        <v>68892</v>
      </c>
      <c r="E84" s="13">
        <f t="shared" si="35"/>
        <v>68892</v>
      </c>
      <c r="F84" s="10">
        <f t="shared" si="1"/>
        <v>16.756743609077422</v>
      </c>
      <c r="G84" s="10">
        <f t="shared" si="4"/>
        <v>100</v>
      </c>
      <c r="H84" s="2"/>
    </row>
    <row r="85" spans="1:8" ht="25.5" x14ac:dyDescent="0.2">
      <c r="A85" s="14" t="s">
        <v>63</v>
      </c>
      <c r="B85" s="17" t="s">
        <v>102</v>
      </c>
      <c r="C85" s="13">
        <v>311130</v>
      </c>
      <c r="D85" s="13">
        <v>59892</v>
      </c>
      <c r="E85" s="13">
        <v>59892</v>
      </c>
      <c r="F85" s="10">
        <f t="shared" ref="F85:F94" si="36">E85/C85*100</f>
        <v>19.249831260244914</v>
      </c>
      <c r="G85" s="10">
        <f t="shared" ref="G85:G86" si="37">E85/D85*100</f>
        <v>100</v>
      </c>
      <c r="H85" s="2"/>
    </row>
    <row r="86" spans="1:8" ht="25.5" x14ac:dyDescent="0.2">
      <c r="A86" s="14" t="s">
        <v>64</v>
      </c>
      <c r="B86" s="17" t="s">
        <v>103</v>
      </c>
      <c r="C86" s="13">
        <v>100000</v>
      </c>
      <c r="D86" s="13">
        <v>9000</v>
      </c>
      <c r="E86" s="13">
        <v>9000</v>
      </c>
      <c r="F86" s="10">
        <f t="shared" si="36"/>
        <v>9</v>
      </c>
      <c r="G86" s="10">
        <f t="shared" si="37"/>
        <v>100</v>
      </c>
      <c r="H86" s="2"/>
    </row>
    <row r="87" spans="1:8" ht="38.25" x14ac:dyDescent="0.2">
      <c r="A87" s="14" t="s">
        <v>65</v>
      </c>
      <c r="B87" s="17" t="s">
        <v>104</v>
      </c>
      <c r="C87" s="13">
        <f>C88+C89</f>
        <v>109629</v>
      </c>
      <c r="D87" s="13">
        <f t="shared" ref="D87" si="38">D88+D89</f>
        <v>25500</v>
      </c>
      <c r="E87" s="13">
        <f t="shared" ref="E87" si="39">E88+E89</f>
        <v>25500</v>
      </c>
      <c r="F87" s="10">
        <f t="shared" si="36"/>
        <v>23.260268724516322</v>
      </c>
      <c r="G87" s="10">
        <f t="shared" ref="G87:G94" si="40">E87/D87*100</f>
        <v>100</v>
      </c>
      <c r="H87" s="2"/>
    </row>
    <row r="88" spans="1:8" x14ac:dyDescent="0.2">
      <c r="A88" s="22" t="s">
        <v>66</v>
      </c>
      <c r="B88" s="17" t="s">
        <v>105</v>
      </c>
      <c r="C88" s="13">
        <v>45000</v>
      </c>
      <c r="D88" s="13">
        <v>0</v>
      </c>
      <c r="E88" s="13">
        <v>0</v>
      </c>
      <c r="F88" s="10">
        <f t="shared" si="36"/>
        <v>0</v>
      </c>
      <c r="G88" s="10" t="s">
        <v>17</v>
      </c>
      <c r="H88" s="2"/>
    </row>
    <row r="89" spans="1:8" x14ac:dyDescent="0.2">
      <c r="A89" s="4" t="s">
        <v>67</v>
      </c>
      <c r="B89" s="17" t="s">
        <v>106</v>
      </c>
      <c r="C89" s="13">
        <v>64629</v>
      </c>
      <c r="D89" s="13">
        <v>25500</v>
      </c>
      <c r="E89" s="13">
        <v>25500</v>
      </c>
      <c r="F89" s="10">
        <f t="shared" si="36"/>
        <v>39.455971777375481</v>
      </c>
      <c r="G89" s="10">
        <f t="shared" si="40"/>
        <v>100</v>
      </c>
      <c r="H89" s="2"/>
    </row>
    <row r="90" spans="1:8" ht="25.5" x14ac:dyDescent="0.2">
      <c r="A90" s="4" t="s">
        <v>68</v>
      </c>
      <c r="B90" s="17" t="s">
        <v>107</v>
      </c>
      <c r="C90" s="13">
        <f>C91</f>
        <v>47460</v>
      </c>
      <c r="D90" s="13">
        <f t="shared" ref="D90:E90" si="41">D91</f>
        <v>100</v>
      </c>
      <c r="E90" s="13">
        <f t="shared" si="41"/>
        <v>100</v>
      </c>
      <c r="F90" s="10">
        <f t="shared" si="36"/>
        <v>0.21070375052675938</v>
      </c>
      <c r="G90" s="10">
        <f t="shared" si="40"/>
        <v>100</v>
      </c>
      <c r="H90" s="2"/>
    </row>
    <row r="91" spans="1:8" x14ac:dyDescent="0.2">
      <c r="A91" s="4" t="s">
        <v>69</v>
      </c>
      <c r="B91" s="17" t="s">
        <v>108</v>
      </c>
      <c r="C91" s="13">
        <v>47460</v>
      </c>
      <c r="D91" s="13">
        <v>100</v>
      </c>
      <c r="E91" s="13">
        <v>100</v>
      </c>
      <c r="F91" s="10">
        <f t="shared" si="36"/>
        <v>0.21070375052675938</v>
      </c>
      <c r="G91" s="10">
        <f t="shared" si="40"/>
        <v>100</v>
      </c>
      <c r="H91" s="2"/>
    </row>
    <row r="92" spans="1:8" ht="25.5" x14ac:dyDescent="0.2">
      <c r="A92" s="4" t="s">
        <v>70</v>
      </c>
      <c r="B92" s="17" t="s">
        <v>109</v>
      </c>
      <c r="C92" s="13">
        <f>C93</f>
        <v>20371</v>
      </c>
      <c r="D92" s="13">
        <f t="shared" ref="D92:E92" si="42">D93</f>
        <v>0</v>
      </c>
      <c r="E92" s="13">
        <f t="shared" si="42"/>
        <v>0</v>
      </c>
      <c r="F92" s="10">
        <f t="shared" si="36"/>
        <v>0</v>
      </c>
      <c r="G92" s="10" t="s">
        <v>17</v>
      </c>
      <c r="H92" s="2"/>
    </row>
    <row r="93" spans="1:8" x14ac:dyDescent="0.2">
      <c r="A93" s="4" t="s">
        <v>71</v>
      </c>
      <c r="B93" s="17" t="s">
        <v>110</v>
      </c>
      <c r="C93" s="13">
        <v>20371</v>
      </c>
      <c r="D93" s="13">
        <v>0</v>
      </c>
      <c r="E93" s="13">
        <v>0</v>
      </c>
      <c r="F93" s="10">
        <f t="shared" si="36"/>
        <v>0</v>
      </c>
      <c r="G93" s="10" t="s">
        <v>17</v>
      </c>
      <c r="H93" s="2"/>
    </row>
    <row r="94" spans="1:8" x14ac:dyDescent="0.2">
      <c r="A94" s="4" t="s">
        <v>72</v>
      </c>
      <c r="B94" s="6"/>
      <c r="C94" s="13">
        <f>C75+C80+C82+C84+C87+C90+C92</f>
        <v>2738624</v>
      </c>
      <c r="D94" s="13">
        <f>D75+D80+D82+D84+D87+D90+D92</f>
        <v>561530</v>
      </c>
      <c r="E94" s="13">
        <f>E75+E80+E82+E84+E87+E90+E92</f>
        <v>561530</v>
      </c>
      <c r="F94" s="10">
        <f t="shared" si="36"/>
        <v>20.504092566193826</v>
      </c>
      <c r="G94" s="10">
        <f t="shared" si="40"/>
        <v>100</v>
      </c>
      <c r="H94" s="2"/>
    </row>
    <row r="95" spans="1:8" ht="38.25" x14ac:dyDescent="0.2">
      <c r="A95" s="4" t="s">
        <v>73</v>
      </c>
      <c r="B95" s="6"/>
      <c r="C95" s="13">
        <f>-C96</f>
        <v>-27521</v>
      </c>
      <c r="D95" s="13">
        <f t="shared" ref="D95:E95" si="43">-D96</f>
        <v>7946</v>
      </c>
      <c r="E95" s="13">
        <f t="shared" si="43"/>
        <v>19040</v>
      </c>
      <c r="F95" s="10"/>
      <c r="G95" s="10"/>
      <c r="H95" s="2"/>
    </row>
    <row r="96" spans="1:8" ht="25.5" x14ac:dyDescent="0.2">
      <c r="A96" s="4" t="s">
        <v>74</v>
      </c>
      <c r="B96" s="6"/>
      <c r="C96" s="13">
        <f>C97</f>
        <v>27521</v>
      </c>
      <c r="D96" s="13">
        <f t="shared" ref="D96" si="44">D97</f>
        <v>-7946</v>
      </c>
      <c r="E96" s="13">
        <f t="shared" ref="E96" si="45">E97</f>
        <v>-19040</v>
      </c>
      <c r="F96" s="10"/>
      <c r="G96" s="10"/>
      <c r="H96" s="2"/>
    </row>
    <row r="97" spans="1:8" ht="51" x14ac:dyDescent="0.2">
      <c r="A97" s="4" t="s">
        <v>75</v>
      </c>
      <c r="B97" s="6" t="s">
        <v>76</v>
      </c>
      <c r="C97" s="13">
        <f>C98</f>
        <v>27521</v>
      </c>
      <c r="D97" s="13">
        <f t="shared" ref="D97:E97" si="46">D98</f>
        <v>-7946</v>
      </c>
      <c r="E97" s="13">
        <f t="shared" si="46"/>
        <v>-19040</v>
      </c>
      <c r="F97" s="10"/>
      <c r="G97" s="10"/>
      <c r="H97" s="2"/>
    </row>
    <row r="98" spans="1:8" ht="38.25" x14ac:dyDescent="0.2">
      <c r="A98" s="4" t="s">
        <v>77</v>
      </c>
      <c r="B98" s="6" t="s">
        <v>78</v>
      </c>
      <c r="C98" s="13">
        <f>C99+C103</f>
        <v>27521</v>
      </c>
      <c r="D98" s="13">
        <f t="shared" ref="D98:E98" si="47">D99+D103</f>
        <v>-7946</v>
      </c>
      <c r="E98" s="13">
        <f t="shared" si="47"/>
        <v>-19040</v>
      </c>
      <c r="F98" s="10"/>
      <c r="G98" s="10"/>
      <c r="H98" s="2"/>
    </row>
    <row r="99" spans="1:8" ht="25.5" x14ac:dyDescent="0.2">
      <c r="A99" s="4" t="s">
        <v>79</v>
      </c>
      <c r="B99" s="6" t="s">
        <v>80</v>
      </c>
      <c r="C99" s="13">
        <f>C100</f>
        <v>-2711103</v>
      </c>
      <c r="D99" s="13">
        <f t="shared" ref="D99:E99" si="48">D100</f>
        <v>-569476</v>
      </c>
      <c r="E99" s="13">
        <f t="shared" si="48"/>
        <v>-580570</v>
      </c>
      <c r="F99" s="10">
        <f t="shared" ref="F99:F106" si="49">E99/C99*100</f>
        <v>21.414531281179652</v>
      </c>
      <c r="G99" s="10">
        <f t="shared" ref="G99:G106" si="50">E99/D99*100</f>
        <v>101.94810668052736</v>
      </c>
      <c r="H99" s="2"/>
    </row>
    <row r="100" spans="1:8" ht="25.5" x14ac:dyDescent="0.2">
      <c r="A100" s="4" t="s">
        <v>81</v>
      </c>
      <c r="B100" s="6" t="s">
        <v>82</v>
      </c>
      <c r="C100" s="13">
        <f>C101</f>
        <v>-2711103</v>
      </c>
      <c r="D100" s="13">
        <f t="shared" ref="D100:E100" si="51">D101</f>
        <v>-569476</v>
      </c>
      <c r="E100" s="13">
        <f t="shared" si="51"/>
        <v>-580570</v>
      </c>
      <c r="F100" s="10">
        <f t="shared" si="49"/>
        <v>21.414531281179652</v>
      </c>
      <c r="G100" s="10">
        <f t="shared" si="50"/>
        <v>101.94810668052736</v>
      </c>
      <c r="H100" s="2"/>
    </row>
    <row r="101" spans="1:8" ht="38.25" x14ac:dyDescent="0.2">
      <c r="A101" s="4" t="s">
        <v>83</v>
      </c>
      <c r="B101" s="6" t="s">
        <v>84</v>
      </c>
      <c r="C101" s="13">
        <f>C102</f>
        <v>-2711103</v>
      </c>
      <c r="D101" s="13">
        <f t="shared" ref="D101:E101" si="52">D102</f>
        <v>-569476</v>
      </c>
      <c r="E101" s="13">
        <f t="shared" si="52"/>
        <v>-580570</v>
      </c>
      <c r="F101" s="10">
        <f t="shared" si="49"/>
        <v>21.414531281179652</v>
      </c>
      <c r="G101" s="10">
        <f t="shared" si="50"/>
        <v>101.94810668052736</v>
      </c>
      <c r="H101" s="2"/>
    </row>
    <row r="102" spans="1:8" ht="51" x14ac:dyDescent="0.2">
      <c r="A102" s="4" t="s">
        <v>135</v>
      </c>
      <c r="B102" s="6" t="s">
        <v>85</v>
      </c>
      <c r="C102" s="13">
        <f>-C73</f>
        <v>-2711103</v>
      </c>
      <c r="D102" s="13">
        <f>-D73</f>
        <v>-569476</v>
      </c>
      <c r="E102" s="13">
        <f>-E73</f>
        <v>-580570</v>
      </c>
      <c r="F102" s="10">
        <f t="shared" si="49"/>
        <v>21.414531281179652</v>
      </c>
      <c r="G102" s="10">
        <f t="shared" si="50"/>
        <v>101.94810668052736</v>
      </c>
      <c r="H102" s="2"/>
    </row>
    <row r="103" spans="1:8" ht="25.5" x14ac:dyDescent="0.2">
      <c r="A103" s="4" t="s">
        <v>86</v>
      </c>
      <c r="B103" s="6" t="s">
        <v>87</v>
      </c>
      <c r="C103" s="13">
        <f>C104</f>
        <v>2738624</v>
      </c>
      <c r="D103" s="13">
        <f t="shared" ref="D103:E105" si="53">D104</f>
        <v>561530</v>
      </c>
      <c r="E103" s="13">
        <f t="shared" si="53"/>
        <v>561530</v>
      </c>
      <c r="F103" s="10">
        <f t="shared" si="49"/>
        <v>20.504092566193826</v>
      </c>
      <c r="G103" s="10">
        <f t="shared" si="50"/>
        <v>100</v>
      </c>
      <c r="H103" s="2"/>
    </row>
    <row r="104" spans="1:8" ht="25.5" x14ac:dyDescent="0.2">
      <c r="A104" s="4" t="s">
        <v>88</v>
      </c>
      <c r="B104" s="6" t="s">
        <v>89</v>
      </c>
      <c r="C104" s="13">
        <f>C105</f>
        <v>2738624</v>
      </c>
      <c r="D104" s="13">
        <f t="shared" si="53"/>
        <v>561530</v>
      </c>
      <c r="E104" s="13">
        <f t="shared" si="53"/>
        <v>561530</v>
      </c>
      <c r="F104" s="10">
        <f t="shared" si="49"/>
        <v>20.504092566193826</v>
      </c>
      <c r="G104" s="10">
        <f t="shared" si="50"/>
        <v>100</v>
      </c>
      <c r="H104" s="2"/>
    </row>
    <row r="105" spans="1:8" ht="38.25" x14ac:dyDescent="0.2">
      <c r="A105" s="4" t="s">
        <v>90</v>
      </c>
      <c r="B105" s="6" t="s">
        <v>91</v>
      </c>
      <c r="C105" s="13">
        <f>C106</f>
        <v>2738624</v>
      </c>
      <c r="D105" s="13">
        <f t="shared" si="53"/>
        <v>561530</v>
      </c>
      <c r="E105" s="13">
        <f t="shared" si="53"/>
        <v>561530</v>
      </c>
      <c r="F105" s="10">
        <f t="shared" si="49"/>
        <v>20.504092566193826</v>
      </c>
      <c r="G105" s="10">
        <f t="shared" si="50"/>
        <v>100</v>
      </c>
      <c r="H105" s="2"/>
    </row>
    <row r="106" spans="1:8" ht="51" x14ac:dyDescent="0.2">
      <c r="A106" s="4" t="s">
        <v>136</v>
      </c>
      <c r="B106" s="6" t="s">
        <v>92</v>
      </c>
      <c r="C106" s="13">
        <f>C94</f>
        <v>2738624</v>
      </c>
      <c r="D106" s="13">
        <f t="shared" ref="D106:E106" si="54">D94</f>
        <v>561530</v>
      </c>
      <c r="E106" s="13">
        <f t="shared" si="54"/>
        <v>561530</v>
      </c>
      <c r="F106" s="10">
        <f t="shared" si="49"/>
        <v>20.504092566193826</v>
      </c>
      <c r="G106" s="10">
        <f t="shared" si="50"/>
        <v>100</v>
      </c>
      <c r="H106" s="2"/>
    </row>
  </sheetData>
  <mergeCells count="9">
    <mergeCell ref="G9:G11"/>
    <mergeCell ref="A74:G74"/>
    <mergeCell ref="A6:G7"/>
    <mergeCell ref="A9:A11"/>
    <mergeCell ref="B9:B11"/>
    <mergeCell ref="C9:C11"/>
    <mergeCell ref="D9:D11"/>
    <mergeCell ref="E9:E11"/>
    <mergeCell ref="F9:F11"/>
  </mergeCells>
  <hyperlinks>
    <hyperlink ref="A17" r:id="rId1" display="consultantplus://offline/ref=8E135DB9F08893833504F4FD546FED165FA36D04CA3F970059FF1B71E925F686A98E622EC05FvClFM"/>
    <hyperlink ref="A18" r:id="rId2" display="consultantplus://offline/ref=6CB19E8A491530F8348675951632DEC500B42080670D61DB6A805F2945D59E2A7E91549204A0A53CI1mBM"/>
  </hyperlinks>
  <pageMargins left="0.7" right="0.7" top="0.75" bottom="0.75" header="0.3" footer="0.3"/>
  <pageSetup paperSize="9" scale="93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1кв.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fin14</dc:creator>
  <dc:description>POI HSSF rep:2.44.0.125</dc:description>
  <cp:lastModifiedBy>Пользователь</cp:lastModifiedBy>
  <cp:lastPrinted>2018-05-31T11:13:45Z</cp:lastPrinted>
  <dcterms:created xsi:type="dcterms:W3CDTF">2018-05-31T08:44:02Z</dcterms:created>
  <dcterms:modified xsi:type="dcterms:W3CDTF">2021-04-26T12:25:08Z</dcterms:modified>
</cp:coreProperties>
</file>